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Pol'!$A$1:$U$116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39" i="1"/>
  <c r="F39" i="1"/>
  <c r="G106" i="12"/>
  <c r="AC106" i="12"/>
  <c r="AD106" i="12"/>
  <c r="G8" i="12"/>
  <c r="K8" i="12"/>
  <c r="O8" i="12"/>
  <c r="U8" i="12"/>
  <c r="G9" i="12"/>
  <c r="I9" i="12"/>
  <c r="I8" i="12" s="1"/>
  <c r="K9" i="12"/>
  <c r="M9" i="12"/>
  <c r="M8" i="12" s="1"/>
  <c r="O9" i="12"/>
  <c r="Q9" i="12"/>
  <c r="Q8" i="12" s="1"/>
  <c r="U9" i="12"/>
  <c r="G13" i="12"/>
  <c r="I13" i="12"/>
  <c r="I12" i="12" s="1"/>
  <c r="K13" i="12"/>
  <c r="M13" i="12"/>
  <c r="O13" i="12"/>
  <c r="Q13" i="12"/>
  <c r="Q12" i="12" s="1"/>
  <c r="U13" i="12"/>
  <c r="G15" i="12"/>
  <c r="M15" i="12" s="1"/>
  <c r="I15" i="12"/>
  <c r="K15" i="12"/>
  <c r="K12" i="12" s="1"/>
  <c r="O15" i="12"/>
  <c r="Q15" i="12"/>
  <c r="U15" i="12"/>
  <c r="U12" i="12" s="1"/>
  <c r="G17" i="12"/>
  <c r="I17" i="12"/>
  <c r="K17" i="12"/>
  <c r="M17" i="12"/>
  <c r="O17" i="12"/>
  <c r="Q17" i="12"/>
  <c r="U17" i="12"/>
  <c r="G19" i="12"/>
  <c r="M19" i="12" s="1"/>
  <c r="I19" i="12"/>
  <c r="K19" i="12"/>
  <c r="O19" i="12"/>
  <c r="O12" i="12" s="1"/>
  <c r="Q19" i="12"/>
  <c r="U19" i="12"/>
  <c r="G21" i="12"/>
  <c r="I21" i="12"/>
  <c r="K21" i="12"/>
  <c r="M21" i="12"/>
  <c r="O21" i="12"/>
  <c r="Q21" i="12"/>
  <c r="U21" i="12"/>
  <c r="K22" i="12"/>
  <c r="U22" i="12"/>
  <c r="G23" i="12"/>
  <c r="I23" i="12"/>
  <c r="I22" i="12" s="1"/>
  <c r="K23" i="12"/>
  <c r="M23" i="12"/>
  <c r="O23" i="12"/>
  <c r="Q23" i="12"/>
  <c r="Q22" i="12" s="1"/>
  <c r="U23" i="12"/>
  <c r="G24" i="12"/>
  <c r="G22" i="12" s="1"/>
  <c r="I24" i="12"/>
  <c r="K24" i="12"/>
  <c r="O24" i="12"/>
  <c r="O22" i="12" s="1"/>
  <c r="Q24" i="12"/>
  <c r="U24" i="12"/>
  <c r="G25" i="12"/>
  <c r="I25" i="12"/>
  <c r="K25" i="12"/>
  <c r="M25" i="12"/>
  <c r="O25" i="12"/>
  <c r="Q25" i="12"/>
  <c r="U25" i="12"/>
  <c r="G29" i="12"/>
  <c r="K29" i="12"/>
  <c r="O29" i="12"/>
  <c r="U29" i="12"/>
  <c r="G30" i="12"/>
  <c r="I30" i="12"/>
  <c r="I29" i="12" s="1"/>
  <c r="K30" i="12"/>
  <c r="M30" i="12"/>
  <c r="M29" i="12" s="1"/>
  <c r="O30" i="12"/>
  <c r="Q30" i="12"/>
  <c r="Q29" i="12" s="1"/>
  <c r="U30" i="12"/>
  <c r="G31" i="12"/>
  <c r="O31" i="12"/>
  <c r="G32" i="12"/>
  <c r="I32" i="12"/>
  <c r="I31" i="12" s="1"/>
  <c r="K32" i="12"/>
  <c r="M32" i="12"/>
  <c r="O32" i="12"/>
  <c r="Q32" i="12"/>
  <c r="Q31" i="12" s="1"/>
  <c r="U32" i="12"/>
  <c r="G33" i="12"/>
  <c r="M33" i="12" s="1"/>
  <c r="I33" i="12"/>
  <c r="K33" i="12"/>
  <c r="K31" i="12" s="1"/>
  <c r="O33" i="12"/>
  <c r="Q33" i="12"/>
  <c r="U33" i="12"/>
  <c r="U31" i="12" s="1"/>
  <c r="G35" i="12"/>
  <c r="I35" i="12"/>
  <c r="K35" i="12"/>
  <c r="M35" i="12"/>
  <c r="O35" i="12"/>
  <c r="Q35" i="12"/>
  <c r="U35" i="12"/>
  <c r="G37" i="12"/>
  <c r="K37" i="12"/>
  <c r="O37" i="12"/>
  <c r="U37" i="12"/>
  <c r="G38" i="12"/>
  <c r="I38" i="12"/>
  <c r="I37" i="12" s="1"/>
  <c r="K38" i="12"/>
  <c r="M38" i="12"/>
  <c r="M37" i="12" s="1"/>
  <c r="O38" i="12"/>
  <c r="Q38" i="12"/>
  <c r="Q37" i="12" s="1"/>
  <c r="U38" i="12"/>
  <c r="G40" i="12"/>
  <c r="I40" i="12"/>
  <c r="I39" i="12" s="1"/>
  <c r="K40" i="12"/>
  <c r="M40" i="12"/>
  <c r="O40" i="12"/>
  <c r="Q40" i="12"/>
  <c r="Q39" i="12" s="1"/>
  <c r="U40" i="12"/>
  <c r="G42" i="12"/>
  <c r="G39" i="12" s="1"/>
  <c r="I42" i="12"/>
  <c r="K42" i="12"/>
  <c r="O42" i="12"/>
  <c r="O39" i="12" s="1"/>
  <c r="Q42" i="12"/>
  <c r="U42" i="12"/>
  <c r="G44" i="12"/>
  <c r="I44" i="12"/>
  <c r="K44" i="12"/>
  <c r="M44" i="12"/>
  <c r="O44" i="12"/>
  <c r="Q44" i="12"/>
  <c r="U44" i="12"/>
  <c r="G45" i="12"/>
  <c r="M45" i="12" s="1"/>
  <c r="I45" i="12"/>
  <c r="K45" i="12"/>
  <c r="K39" i="12" s="1"/>
  <c r="O45" i="12"/>
  <c r="Q45" i="12"/>
  <c r="U45" i="12"/>
  <c r="U39" i="12" s="1"/>
  <c r="G47" i="12"/>
  <c r="I47" i="12"/>
  <c r="K47" i="12"/>
  <c r="M47" i="12"/>
  <c r="O47" i="12"/>
  <c r="Q47" i="12"/>
  <c r="U47" i="12"/>
  <c r="G49" i="12"/>
  <c r="G50" i="12"/>
  <c r="I50" i="12"/>
  <c r="I49" i="12" s="1"/>
  <c r="K50" i="12"/>
  <c r="M50" i="12"/>
  <c r="O50" i="12"/>
  <c r="Q50" i="12"/>
  <c r="Q49" i="12" s="1"/>
  <c r="U50" i="12"/>
  <c r="G51" i="12"/>
  <c r="M51" i="12" s="1"/>
  <c r="I51" i="12"/>
  <c r="K51" i="12"/>
  <c r="K49" i="12" s="1"/>
  <c r="O51" i="12"/>
  <c r="Q51" i="12"/>
  <c r="U51" i="12"/>
  <c r="U49" i="12" s="1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O49" i="12" s="1"/>
  <c r="Q53" i="12"/>
  <c r="U53" i="12"/>
  <c r="I54" i="12"/>
  <c r="Q54" i="12"/>
  <c r="G55" i="12"/>
  <c r="G54" i="12" s="1"/>
  <c r="I55" i="12"/>
  <c r="K55" i="12"/>
  <c r="K54" i="12" s="1"/>
  <c r="O55" i="12"/>
  <c r="O54" i="12" s="1"/>
  <c r="Q55" i="12"/>
  <c r="U55" i="12"/>
  <c r="U54" i="12" s="1"/>
  <c r="I56" i="12"/>
  <c r="Q56" i="12"/>
  <c r="G57" i="12"/>
  <c r="M57" i="12" s="1"/>
  <c r="M56" i="12" s="1"/>
  <c r="I57" i="12"/>
  <c r="K57" i="12"/>
  <c r="K56" i="12" s="1"/>
  <c r="O57" i="12"/>
  <c r="O56" i="12" s="1"/>
  <c r="Q57" i="12"/>
  <c r="U57" i="12"/>
  <c r="U56" i="12" s="1"/>
  <c r="I59" i="12"/>
  <c r="Q59" i="12"/>
  <c r="G60" i="12"/>
  <c r="G59" i="12" s="1"/>
  <c r="I60" i="12"/>
  <c r="K60" i="12"/>
  <c r="K59" i="12" s="1"/>
  <c r="O60" i="12"/>
  <c r="O59" i="12" s="1"/>
  <c r="Q60" i="12"/>
  <c r="U60" i="12"/>
  <c r="U59" i="12" s="1"/>
  <c r="G63" i="12"/>
  <c r="M63" i="12" s="1"/>
  <c r="I63" i="12"/>
  <c r="K63" i="12"/>
  <c r="K62" i="12" s="1"/>
  <c r="O63" i="12"/>
  <c r="O62" i="12" s="1"/>
  <c r="Q63" i="12"/>
  <c r="U63" i="12"/>
  <c r="U62" i="12" s="1"/>
  <c r="G64" i="12"/>
  <c r="I64" i="12"/>
  <c r="I62" i="12" s="1"/>
  <c r="K64" i="12"/>
  <c r="M64" i="12"/>
  <c r="O64" i="12"/>
  <c r="Q64" i="12"/>
  <c r="Q62" i="12" s="1"/>
  <c r="U64" i="12"/>
  <c r="G65" i="12"/>
  <c r="M65" i="12" s="1"/>
  <c r="I65" i="12"/>
  <c r="K65" i="12"/>
  <c r="O65" i="12"/>
  <c r="Q65" i="12"/>
  <c r="U65" i="12"/>
  <c r="G66" i="12"/>
  <c r="I66" i="12"/>
  <c r="K66" i="12"/>
  <c r="M66" i="12"/>
  <c r="O66" i="12"/>
  <c r="Q66" i="12"/>
  <c r="U66" i="12"/>
  <c r="G67" i="12"/>
  <c r="M67" i="12" s="1"/>
  <c r="I67" i="12"/>
  <c r="K67" i="12"/>
  <c r="O67" i="12"/>
  <c r="Q67" i="12"/>
  <c r="U67" i="12"/>
  <c r="G68" i="12"/>
  <c r="I68" i="12"/>
  <c r="K68" i="12"/>
  <c r="M68" i="12"/>
  <c r="O68" i="12"/>
  <c r="Q68" i="12"/>
  <c r="U68" i="12"/>
  <c r="G69" i="12"/>
  <c r="M69" i="12" s="1"/>
  <c r="I69" i="12"/>
  <c r="K69" i="12"/>
  <c r="O69" i="12"/>
  <c r="Q69" i="12"/>
  <c r="U69" i="12"/>
  <c r="G70" i="12"/>
  <c r="I70" i="12"/>
  <c r="K70" i="12"/>
  <c r="M70" i="12"/>
  <c r="O70" i="12"/>
  <c r="Q70" i="12"/>
  <c r="U70" i="12"/>
  <c r="G71" i="12"/>
  <c r="M71" i="12" s="1"/>
  <c r="I71" i="12"/>
  <c r="K71" i="12"/>
  <c r="O71" i="12"/>
  <c r="Q71" i="12"/>
  <c r="U71" i="12"/>
  <c r="I73" i="12"/>
  <c r="Q73" i="12"/>
  <c r="G74" i="12"/>
  <c r="G73" i="12" s="1"/>
  <c r="I74" i="12"/>
  <c r="K74" i="12"/>
  <c r="K73" i="12" s="1"/>
  <c r="O74" i="12"/>
  <c r="O73" i="12" s="1"/>
  <c r="Q74" i="12"/>
  <c r="U74" i="12"/>
  <c r="U73" i="12" s="1"/>
  <c r="G75" i="12"/>
  <c r="I75" i="12"/>
  <c r="K75" i="12"/>
  <c r="M75" i="12"/>
  <c r="O75" i="12"/>
  <c r="Q75" i="12"/>
  <c r="U75" i="12"/>
  <c r="G76" i="12"/>
  <c r="O76" i="12"/>
  <c r="G77" i="12"/>
  <c r="I77" i="12"/>
  <c r="I76" i="12" s="1"/>
  <c r="K77" i="12"/>
  <c r="M77" i="12"/>
  <c r="O77" i="12"/>
  <c r="Q77" i="12"/>
  <c r="Q76" i="12" s="1"/>
  <c r="U77" i="12"/>
  <c r="G79" i="12"/>
  <c r="M79" i="12" s="1"/>
  <c r="I79" i="12"/>
  <c r="K79" i="12"/>
  <c r="K76" i="12" s="1"/>
  <c r="O79" i="12"/>
  <c r="Q79" i="12"/>
  <c r="U79" i="12"/>
  <c r="U76" i="12" s="1"/>
  <c r="G82" i="12"/>
  <c r="M82" i="12" s="1"/>
  <c r="M81" i="12" s="1"/>
  <c r="I82" i="12"/>
  <c r="K82" i="12"/>
  <c r="K81" i="12" s="1"/>
  <c r="O82" i="12"/>
  <c r="O81" i="12" s="1"/>
  <c r="Q82" i="12"/>
  <c r="U82" i="12"/>
  <c r="U81" i="12" s="1"/>
  <c r="G84" i="12"/>
  <c r="I84" i="12"/>
  <c r="I81" i="12" s="1"/>
  <c r="K84" i="12"/>
  <c r="M84" i="12"/>
  <c r="O84" i="12"/>
  <c r="Q84" i="12"/>
  <c r="Q81" i="12" s="1"/>
  <c r="U84" i="12"/>
  <c r="G88" i="12"/>
  <c r="M88" i="12" s="1"/>
  <c r="I88" i="12"/>
  <c r="K88" i="12"/>
  <c r="O88" i="12"/>
  <c r="Q88" i="12"/>
  <c r="U88" i="12"/>
  <c r="G90" i="12"/>
  <c r="M90" i="12" s="1"/>
  <c r="I90" i="12"/>
  <c r="K90" i="12"/>
  <c r="K89" i="12" s="1"/>
  <c r="O90" i="12"/>
  <c r="O89" i="12" s="1"/>
  <c r="Q90" i="12"/>
  <c r="U90" i="12"/>
  <c r="U89" i="12" s="1"/>
  <c r="G93" i="12"/>
  <c r="I93" i="12"/>
  <c r="I89" i="12" s="1"/>
  <c r="K93" i="12"/>
  <c r="M93" i="12"/>
  <c r="O93" i="12"/>
  <c r="Q93" i="12"/>
  <c r="Q89" i="12" s="1"/>
  <c r="U93" i="12"/>
  <c r="G94" i="12"/>
  <c r="M94" i="12" s="1"/>
  <c r="I94" i="12"/>
  <c r="K94" i="12"/>
  <c r="O94" i="12"/>
  <c r="Q94" i="12"/>
  <c r="U94" i="12"/>
  <c r="I96" i="12"/>
  <c r="Q96" i="12"/>
  <c r="G97" i="12"/>
  <c r="M97" i="12" s="1"/>
  <c r="M96" i="12" s="1"/>
  <c r="I97" i="12"/>
  <c r="K97" i="12"/>
  <c r="K96" i="12" s="1"/>
  <c r="O97" i="12"/>
  <c r="O96" i="12" s="1"/>
  <c r="Q97" i="12"/>
  <c r="U97" i="12"/>
  <c r="U96" i="12" s="1"/>
  <c r="I20" i="1"/>
  <c r="I19" i="1"/>
  <c r="I18" i="1"/>
  <c r="I17" i="1"/>
  <c r="I16" i="1"/>
  <c r="I66" i="1"/>
  <c r="AZ43" i="1"/>
  <c r="G27" i="1"/>
  <c r="F40" i="1"/>
  <c r="G40" i="1"/>
  <c r="G25" i="1" s="1"/>
  <c r="G26" i="1" s="1"/>
  <c r="H39" i="1"/>
  <c r="H40" i="1" s="1"/>
  <c r="J28" i="1"/>
  <c r="J26" i="1"/>
  <c r="G38" i="1"/>
  <c r="F38" i="1"/>
  <c r="J23" i="1"/>
  <c r="J24" i="1"/>
  <c r="J25" i="1"/>
  <c r="J27" i="1"/>
  <c r="E24" i="1"/>
  <c r="E26" i="1"/>
  <c r="G28" i="1" l="1"/>
  <c r="G23" i="1"/>
  <c r="M76" i="12"/>
  <c r="M49" i="12"/>
  <c r="M62" i="12"/>
  <c r="M31" i="12"/>
  <c r="M12" i="12"/>
  <c r="M89" i="12"/>
  <c r="M39" i="12"/>
  <c r="G96" i="12"/>
  <c r="G89" i="12"/>
  <c r="G81" i="12"/>
  <c r="M74" i="12"/>
  <c r="M73" i="12" s="1"/>
  <c r="G62" i="12"/>
  <c r="M60" i="12"/>
  <c r="M59" i="12" s="1"/>
  <c r="G56" i="12"/>
  <c r="M55" i="12"/>
  <c r="M54" i="12" s="1"/>
  <c r="G12" i="12"/>
  <c r="M42" i="12"/>
  <c r="M24" i="12"/>
  <c r="M22" i="12" s="1"/>
  <c r="I21" i="1"/>
  <c r="I39" i="1"/>
  <c r="I40" i="1" s="1"/>
  <c r="J39" i="1" s="1"/>
  <c r="J40" i="1" s="1"/>
  <c r="G2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<sst xmlns="http://schemas.openxmlformats.org/spreadsheetml/2006/main" count="493" uniqueCount="258">
  <si>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</si>
  <si>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</si>
  <si>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</si>
  <si>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</si>
  <si>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</si>
  <si>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</si>
  <si>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</si>
  <si>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</si>
  <si>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</si>
  <si>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</si>
  <si>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</si>
  <si>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</si>
  <si>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</si>
  <si>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</si>
  <si>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</si>
  <si>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</si>
  <si>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</si>
  <si>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</si>
  <si>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</si>
  <si>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</si>
  <si>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</si>
  <si>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</si>
  <si>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</si>
  <si>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</si>
  <si>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</si>
  <si>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</si>
  <si>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</si>
  <si>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</si>
  <si>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</si>
  <si>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</si>
  <si>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</si>
  <si>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</si>
  <si>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</si>
  <si>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</si>
  <si>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</si>
  <si>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</si>
  <si>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</si>
  <si>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</si>
  <si>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</si>
  <si>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</si>
  <si>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</si>
  <si>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</si>
  <si>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</si>
  <si>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parc.č. 2221, k.ú. Havířov - Město</t>
  </si>
  <si>
    <t>Rozpočet:</t>
  </si>
  <si>
    <t>Misto</t>
  </si>
  <si>
    <t>Úprava vestibulu - recepce</t>
  </si>
  <si>
    <t>Nemocnice s poliklinikou Havířov, příspěvková organizace</t>
  </si>
  <si>
    <t>Dělnická 1132/24</t>
  </si>
  <si>
    <t>Havířov-Město</t>
  </si>
  <si>
    <t>73601</t>
  </si>
  <si>
    <t>00844896</t>
  </si>
  <si>
    <t>CZ00844896</t>
  </si>
  <si>
    <t>Rozpočet</t>
  </si>
  <si>
    <t>Celkem za stavbu</t>
  </si>
  <si>
    <t>CZK</t>
  </si>
  <si>
    <t xml:space="preserve">Popis rozpočtu:  - </t>
  </si>
  <si>
    <t>Změna dispozice, stavební úpravy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</si>
  <si>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</si>
  <si>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</si>
  <si>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</si>
  <si>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</si>
  <si>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</si>
  <si>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</si>
  <si>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</si>
  <si>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</si>
  <si>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</si>
  <si>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</si>
  <si>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</si>
  <si>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</si>
  <si>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</si>
  <si>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</si>
  <si>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</si>
  <si>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</si>
  <si>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</si>
  <si>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</si>
  <si>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</si>
  <si>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</si>
  <si>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</si>
  <si>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</si>
  <si>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</si>
  <si>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</si>
  <si>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</si>
  <si>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</si>
  <si>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</si>
  <si>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</si>
  <si>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</si>
  <si>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</si>
  <si>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</si>
  <si>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</si>
  <si>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</si>
  <si>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</si>
  <si>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</si>
  <si>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</si>
  <si>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</si>
  <si>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</si>
  <si>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</si>
  <si>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</si>
  <si>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</si>
  <si>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</si>
  <si>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</si>
  <si>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</si>
  <si>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</si>
  <si>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</si>
  <si>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</si>
  <si>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</si>
  <si>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</si>
  <si>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</si>
  <si>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</si>
  <si>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</si>
  <si>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</si>
  <si>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</si>
  <si>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</si>
  <si>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</si>
  <si>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</si>
  <si>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</si>
  <si>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</si>
  <si>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</si>
  <si>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</si>
  <si>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</si>
  <si>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</si>
  <si>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</si>
  <si>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</si>
  <si>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342013322RT2</t>
  </si>
  <si>
    <t>Příčka SDK tl.150 mm,ocel.kce,2x oplášť.,RF 12,5mm, izolace tloušťky 60 mm, EI 120</t>
  </si>
  <si>
    <t>m2</t>
  </si>
  <si>
    <t>POL1_0</t>
  </si>
  <si>
    <t>0,8*2+1,5*2,7</t>
  </si>
  <si>
    <t>VV</t>
  </si>
  <si>
    <t>1,2*3</t>
  </si>
  <si>
    <t>413200011RAA</t>
  </si>
  <si>
    <t>Dodatečné osazení válcovaných nosníků, vysekání kapes, I č. 14, zazdívka zhlaví</t>
  </si>
  <si>
    <t>m</t>
  </si>
  <si>
    <t>POL2_0</t>
  </si>
  <si>
    <t>3,15*3</t>
  </si>
  <si>
    <t>Dodatečné osazení válcovaných nosníků, vysekání kapes, I č. 12, zazdívka zhlaví</t>
  </si>
  <si>
    <t>1,55*3</t>
  </si>
  <si>
    <t>767587001R00</t>
  </si>
  <si>
    <t>Podhledy, rošt, kazety 60 x 60 cm</t>
  </si>
  <si>
    <t>1,1*(25+10+18)</t>
  </si>
  <si>
    <t>444172127R00</t>
  </si>
  <si>
    <t>Mtž střešních panelů k oc.prof střecha jedn.,FP,, tl.150 mm, vč. izolace spojů (doplnění podhledu)</t>
  </si>
  <si>
    <t>3,65*1,5*1,1</t>
  </si>
  <si>
    <t>44417001</t>
  </si>
  <si>
    <t>Dodávka střešního panelu - jádro IPN, tl.150 mm, (doplnění podhledu)</t>
  </si>
  <si>
    <t>612421211R00</t>
  </si>
  <si>
    <t>Oprava vápen.omítek stěn - hrubých, napojení nová/původní konstrukce, vč. pomoc. leš.</t>
  </si>
  <si>
    <t>612421231R00</t>
  </si>
  <si>
    <t>Oprava vápen.omítek stěn - štukových, napojení nová/původní konstrukce, vč. pomoc. leš.</t>
  </si>
  <si>
    <t>610991111R00</t>
  </si>
  <si>
    <t>Zakrývání výplní vnitřních otvorů</t>
  </si>
  <si>
    <t>1,25*1,35</t>
  </si>
  <si>
    <t>3*2,65</t>
  </si>
  <si>
    <t>2*(1,2*2,65)</t>
  </si>
  <si>
    <t>631320024RAB</t>
  </si>
  <si>
    <t>Mazanina vyztužená sítí, beton C 12/15, tl. 15 cm, vyztužená sítí - drát 6,0 oka 100/100 mm</t>
  </si>
  <si>
    <t>642940016RA0</t>
  </si>
  <si>
    <t>D+M Dveře jednokřídlové plné bílé 90/197, překlad, zárubeň, osazení vč. nátěru</t>
  </si>
  <si>
    <t>kus</t>
  </si>
  <si>
    <t>13432435R</t>
  </si>
  <si>
    <t>D+M Úhelník rovnoramenný L jakost 11375 120x120x8, mm</t>
  </si>
  <si>
    <t>t</t>
  </si>
  <si>
    <t>POL3_0</t>
  </si>
  <si>
    <t>2,65*2*0,012</t>
  </si>
  <si>
    <t>13432445R</t>
  </si>
  <si>
    <t>D+M Úhelník rovnoramenný L jakost 11375 120x120x12, mm</t>
  </si>
  <si>
    <t>0,3*0,013</t>
  </si>
  <si>
    <t>953981403R00</t>
  </si>
  <si>
    <t>Chemické kotvy, cihly duté, hl. 85 mm, M12, síťka</t>
  </si>
  <si>
    <t>968072455R00</t>
  </si>
  <si>
    <t>Vybourání kovových dveřních zárubní pl. do 2 m2</t>
  </si>
  <si>
    <t>2*10</t>
  </si>
  <si>
    <t>962031133R00</t>
  </si>
  <si>
    <t>Bourání příček cihelných do tl. 15 cm, vč. pomocného lešení h=1,9m</t>
  </si>
  <si>
    <t>120</t>
  </si>
  <si>
    <t>965100032RA0</t>
  </si>
  <si>
    <t>Bourání dlažeb keramických</t>
  </si>
  <si>
    <t>962032314R00</t>
  </si>
  <si>
    <t>Bourání pilířů cihelných</t>
  </si>
  <si>
    <t>m3</t>
  </si>
  <si>
    <t>0,3*0,3*3</t>
  </si>
  <si>
    <t>968083002R00</t>
  </si>
  <si>
    <t>Vybourání plastových oken do 2 m2</t>
  </si>
  <si>
    <t>1,2*2,65*2</t>
  </si>
  <si>
    <t>979981104R00</t>
  </si>
  <si>
    <t>Kontejner, suť bez příměsí, odvoz a likvidace, 9 t</t>
  </si>
  <si>
    <t>979990181R00</t>
  </si>
  <si>
    <t>Poplatek za skládku suti - PVC podlahová krytina</t>
  </si>
  <si>
    <t>979087312R00</t>
  </si>
  <si>
    <t>Vodorovné přemístění vyb. hmot nošením do 50 m</t>
  </si>
  <si>
    <t>979990102R00</t>
  </si>
  <si>
    <t>Poplatek za skládku suti - směs betonu a cihel</t>
  </si>
  <si>
    <t>998011002R00</t>
  </si>
  <si>
    <t>Přesun hmot pro budovy zděné výšky do 6 m</t>
  </si>
  <si>
    <t>711404111R00</t>
  </si>
  <si>
    <t>Stěrková hydroizolace, vč. koutových pásek</t>
  </si>
  <si>
    <t>2*2</t>
  </si>
  <si>
    <t>764778313R00</t>
  </si>
  <si>
    <t>PREFA oplech.parapetů, RŠ 330 mm, vč. rohů, montáž lepením</t>
  </si>
  <si>
    <t>1,1*1,25</t>
  </si>
  <si>
    <t>76681001</t>
  </si>
  <si>
    <t>Kuchyňské linky demontáž a montáž, linka 180 cm</t>
  </si>
  <si>
    <t>76681002</t>
  </si>
  <si>
    <t>Kuchyňské linky demontáž</t>
  </si>
  <si>
    <t>998766102R00</t>
  </si>
  <si>
    <t>Přesun hmot pro truhlářské konstr., výšky do 6 m</t>
  </si>
  <si>
    <t>766825811R00</t>
  </si>
  <si>
    <t>Demontáž vestavěného nábytku - recepce</t>
  </si>
  <si>
    <t>766660001</t>
  </si>
  <si>
    <t xml:space="preserve">D+M, Dveřní sestava, posuvné automatické dveře, 4x750x2000mm + nadsvětlík 2x1500x650mm </t>
  </si>
  <si>
    <t>76667001</t>
  </si>
  <si>
    <t>D+M Okno plastové dvoukřídlové typové plochy, do 2,7 m2 bílé</t>
  </si>
  <si>
    <t>76667002</t>
  </si>
  <si>
    <t>D+M AL sestava - vitrína, nad 2,7 m2</t>
  </si>
  <si>
    <t>76667003</t>
  </si>
  <si>
    <t>D+M AL sestava - příjem,  pacientů, komplet dodávka a montáž vč. stolařských prvků</t>
  </si>
  <si>
    <t>766690010RAB</t>
  </si>
  <si>
    <t>Desky parapetní aglomer. dodávka a montáž, šířka 30 cm, vč. rohů</t>
  </si>
  <si>
    <t>1,1*(1,25+1,2+1,2)</t>
  </si>
  <si>
    <t>76799001</t>
  </si>
  <si>
    <t>Výroba a montáž kov. atypických konstr. do 50 kg,  - L-profil 80x80x6mm (podlaha,světlíky)</t>
  </si>
  <si>
    <t>kg</t>
  </si>
  <si>
    <t>Výroba a montáž kov. atypických konstr. do 50 kg,  - L-profil 80x80x6mm (podhled, doplnění)</t>
  </si>
  <si>
    <t>771100010RAB</t>
  </si>
  <si>
    <t>Vyrovnání podk.samoniv.hmotou, nivelační hmota tl. do 6 mm, penetrace</t>
  </si>
  <si>
    <t>1,1*(156+14+36)</t>
  </si>
  <si>
    <t>771570014RA0</t>
  </si>
  <si>
    <t>Dlažba z dlaždic keramických 30 x 30 cm, penetrace, do tmele, vč. zaspárování</t>
  </si>
  <si>
    <t>5+2</t>
  </si>
  <si>
    <t>776520010RA0</t>
  </si>
  <si>
    <t>Podlaha povlaková lepená z PVC pásů, soklík</t>
  </si>
  <si>
    <t>776511820R00</t>
  </si>
  <si>
    <t>Odstranění PVC a koberců lepených s podložkou</t>
  </si>
  <si>
    <t>156+14+36</t>
  </si>
  <si>
    <t/>
  </si>
  <si>
    <t>998776102R00</t>
  </si>
  <si>
    <t>Přesun hmot pro podlahy povlakové, výšky do 6 m</t>
  </si>
  <si>
    <t>781475114RA0</t>
  </si>
  <si>
    <t>Obklad vnitřní keram., do tmele, do 30 x 30 cm, vč. rohových/ukončovacích lišt, zaspárování</t>
  </si>
  <si>
    <t>1,1*(2*2)</t>
  </si>
  <si>
    <t>2*0,75</t>
  </si>
  <si>
    <t>998781102R00</t>
  </si>
  <si>
    <t>Přesun hmot pro obklady keramické, výšky do 6 m</t>
  </si>
  <si>
    <t>781900010RA0</t>
  </si>
  <si>
    <t>Odsekání obkladů vnitřních</t>
  </si>
  <si>
    <t>2*(5*1,5)</t>
  </si>
  <si>
    <t>784450075RA0</t>
  </si>
  <si>
    <t>Malba disperzní, penetrace 1x, malba bílá 2x , vč. pomocného lešení h=1,9m</t>
  </si>
  <si>
    <t>5,65</t>
  </si>
  <si>
    <t>3*16</t>
  </si>
  <si>
    <t>3*6</t>
  </si>
  <si>
    <t>15</t>
  </si>
  <si>
    <t>24*3</t>
  </si>
  <si>
    <t>20</t>
  </si>
  <si>
    <t>5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</si>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</sst>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3" xfId="0" applyNumberFormat="1" applyFont="1" applyBorder="1" applyAlignment="1">
      <alignment vertical="top" shrinkToFit="1"/>
    </xf>
    <xf numFmtId="172" fontId="18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72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9"/>
  <sheetViews>
    <sheetView showGridLines="0" topLeftCell="B56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 t="s">
        <v>52</v>
      </c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SUMIF(F49:F65,A16,I49:I65)+SUMIF(F49:F65,"PSU",I49:I65)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SUMIF(F49:F65,A17,I49:I65)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SUMIF(F49:F65,A18,I49:I65)</f>
        <v>0</v>
      </c>
      <c r="J18" s="93"/>
    </row>
    <row r="19" spans="1:10" ht="23.25" customHeight="1" x14ac:dyDescent="0.2">
      <c r="A19" s="195" t="s">
        <v>94</v>
      </c>
      <c r="B19" s="196" t="s">
        <v>26</v>
      </c>
      <c r="C19" s="58"/>
      <c r="D19" s="59"/>
      <c r="E19" s="83"/>
      <c r="F19" s="84"/>
      <c r="G19" s="83"/>
      <c r="H19" s="84"/>
      <c r="I19" s="83">
        <f>SUMIF(F49:F65,A19,I49:I65)</f>
        <v>0</v>
      </c>
      <c r="J19" s="93"/>
    </row>
    <row r="20" spans="1:10" ht="23.25" customHeight="1" x14ac:dyDescent="0.2">
      <c r="A20" s="195" t="s">
        <v>95</v>
      </c>
      <c r="B20" s="196" t="s">
        <v>27</v>
      </c>
      <c r="C20" s="58"/>
      <c r="D20" s="59"/>
      <c r="E20" s="83"/>
      <c r="F20" s="84"/>
      <c r="G20" s="83"/>
      <c r="H20" s="84"/>
      <c r="I20" s="83">
        <f>SUMIF(F49:F65,A20,I49:I65)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52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52" ht="25.5" hidden="1" customHeight="1" x14ac:dyDescent="0.2">
      <c r="A39" s="131">
        <v>1</v>
      </c>
      <c r="B39" s="137" t="s">
        <v>53</v>
      </c>
      <c r="C39" s="138" t="s">
        <v>46</v>
      </c>
      <c r="D39" s="139"/>
      <c r="E39" s="139"/>
      <c r="F39" s="147">
        <f>'Rozpočet Pol'!AC106</f>
        <v>0</v>
      </c>
      <c r="G39" s="148">
        <f>'Rozpočet Pol'!AD106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52" ht="25.5" hidden="1" customHeight="1" x14ac:dyDescent="0.2">
      <c r="A40" s="131"/>
      <c r="B40" s="141" t="s">
        <v>54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2" spans="1:52" x14ac:dyDescent="0.2">
      <c r="B42" t="s">
        <v>56</v>
      </c>
    </row>
    <row r="43" spans="1:52" x14ac:dyDescent="0.2">
      <c r="B43" s="162" t="s">
        <v>57</v>
      </c>
      <c r="C43" s="162"/>
      <c r="D43" s="162"/>
      <c r="E43" s="162"/>
      <c r="F43" s="162"/>
      <c r="G43" s="162"/>
      <c r="H43" s="162"/>
      <c r="I43" s="162"/>
      <c r="J43" s="162"/>
      <c r="AZ43" s="161" t="str">
        <f>B43</f>
        <v>Změna dispozice, stavební úpravy</v>
      </c>
    </row>
    <row r="46" spans="1:52" ht="15.75" x14ac:dyDescent="0.25">
      <c r="B46" s="163" t="s">
        <v>58</v>
      </c>
    </row>
    <row r="48" spans="1:52" ht="25.5" customHeight="1" x14ac:dyDescent="0.2">
      <c r="A48" s="164"/>
      <c r="B48" s="170" t="s">
        <v>16</v>
      </c>
      <c r="C48" s="170" t="s">
        <v>5</v>
      </c>
      <c r="D48" s="171"/>
      <c r="E48" s="171"/>
      <c r="F48" s="174" t="s">
        <v>59</v>
      </c>
      <c r="G48" s="174"/>
      <c r="H48" s="174"/>
      <c r="I48" s="175" t="s">
        <v>28</v>
      </c>
      <c r="J48" s="175"/>
    </row>
    <row r="49" spans="1:10" ht="25.5" customHeight="1" x14ac:dyDescent="0.2">
      <c r="A49" s="165"/>
      <c r="B49" s="176" t="s">
        <v>60</v>
      </c>
      <c r="C49" s="177" t="s">
        <v>61</v>
      </c>
      <c r="D49" s="178"/>
      <c r="E49" s="178"/>
      <c r="F49" s="182" t="s">
        <v>23</v>
      </c>
      <c r="G49" s="183"/>
      <c r="H49" s="183"/>
      <c r="I49" s="184">
        <f>'Rozpočet Pol'!G8</f>
        <v>0</v>
      </c>
      <c r="J49" s="184"/>
    </row>
    <row r="50" spans="1:10" ht="25.5" customHeight="1" x14ac:dyDescent="0.2">
      <c r="A50" s="165"/>
      <c r="B50" s="168" t="s">
        <v>62</v>
      </c>
      <c r="C50" s="167" t="s">
        <v>63</v>
      </c>
      <c r="D50" s="169"/>
      <c r="E50" s="169"/>
      <c r="F50" s="185" t="s">
        <v>23</v>
      </c>
      <c r="G50" s="186"/>
      <c r="H50" s="186"/>
      <c r="I50" s="187">
        <f>'Rozpočet Pol'!G12</f>
        <v>0</v>
      </c>
      <c r="J50" s="187"/>
    </row>
    <row r="51" spans="1:10" ht="25.5" customHeight="1" x14ac:dyDescent="0.2">
      <c r="A51" s="165"/>
      <c r="B51" s="168" t="s">
        <v>64</v>
      </c>
      <c r="C51" s="167" t="s">
        <v>65</v>
      </c>
      <c r="D51" s="169"/>
      <c r="E51" s="169"/>
      <c r="F51" s="185" t="s">
        <v>23</v>
      </c>
      <c r="G51" s="186"/>
      <c r="H51" s="186"/>
      <c r="I51" s="187">
        <f>'Rozpočet Pol'!G22</f>
        <v>0</v>
      </c>
      <c r="J51" s="187"/>
    </row>
    <row r="52" spans="1:10" ht="25.5" customHeight="1" x14ac:dyDescent="0.2">
      <c r="A52" s="165"/>
      <c r="B52" s="168" t="s">
        <v>66</v>
      </c>
      <c r="C52" s="167" t="s">
        <v>67</v>
      </c>
      <c r="D52" s="169"/>
      <c r="E52" s="169"/>
      <c r="F52" s="185" t="s">
        <v>23</v>
      </c>
      <c r="G52" s="186"/>
      <c r="H52" s="186"/>
      <c r="I52" s="187">
        <f>'Rozpočet Pol'!G29</f>
        <v>0</v>
      </c>
      <c r="J52" s="187"/>
    </row>
    <row r="53" spans="1:10" ht="25.5" customHeight="1" x14ac:dyDescent="0.2">
      <c r="A53" s="165"/>
      <c r="B53" s="168" t="s">
        <v>68</v>
      </c>
      <c r="C53" s="167" t="s">
        <v>69</v>
      </c>
      <c r="D53" s="169"/>
      <c r="E53" s="169"/>
      <c r="F53" s="185" t="s">
        <v>23</v>
      </c>
      <c r="G53" s="186"/>
      <c r="H53" s="186"/>
      <c r="I53" s="187">
        <f>'Rozpočet Pol'!G31</f>
        <v>0</v>
      </c>
      <c r="J53" s="187"/>
    </row>
    <row r="54" spans="1:10" ht="25.5" customHeight="1" x14ac:dyDescent="0.2">
      <c r="A54" s="165"/>
      <c r="B54" s="168" t="s">
        <v>70</v>
      </c>
      <c r="C54" s="167" t="s">
        <v>71</v>
      </c>
      <c r="D54" s="169"/>
      <c r="E54" s="169"/>
      <c r="F54" s="185" t="s">
        <v>23</v>
      </c>
      <c r="G54" s="186"/>
      <c r="H54" s="186"/>
      <c r="I54" s="187">
        <f>'Rozpočet Pol'!G37</f>
        <v>0</v>
      </c>
      <c r="J54" s="187"/>
    </row>
    <row r="55" spans="1:10" ht="25.5" customHeight="1" x14ac:dyDescent="0.2">
      <c r="A55" s="165"/>
      <c r="B55" s="168" t="s">
        <v>72</v>
      </c>
      <c r="C55" s="167" t="s">
        <v>73</v>
      </c>
      <c r="D55" s="169"/>
      <c r="E55" s="169"/>
      <c r="F55" s="185" t="s">
        <v>23</v>
      </c>
      <c r="G55" s="186"/>
      <c r="H55" s="186"/>
      <c r="I55" s="187">
        <f>'Rozpočet Pol'!G39</f>
        <v>0</v>
      </c>
      <c r="J55" s="187"/>
    </row>
    <row r="56" spans="1:10" ht="25.5" customHeight="1" x14ac:dyDescent="0.2">
      <c r="A56" s="165"/>
      <c r="B56" s="168" t="s">
        <v>74</v>
      </c>
      <c r="C56" s="167" t="s">
        <v>75</v>
      </c>
      <c r="D56" s="169"/>
      <c r="E56" s="169"/>
      <c r="F56" s="185" t="s">
        <v>23</v>
      </c>
      <c r="G56" s="186"/>
      <c r="H56" s="186"/>
      <c r="I56" s="187">
        <f>'Rozpočet Pol'!G49</f>
        <v>0</v>
      </c>
      <c r="J56" s="187"/>
    </row>
    <row r="57" spans="1:10" ht="25.5" customHeight="1" x14ac:dyDescent="0.2">
      <c r="A57" s="165"/>
      <c r="B57" s="168" t="s">
        <v>76</v>
      </c>
      <c r="C57" s="167" t="s">
        <v>77</v>
      </c>
      <c r="D57" s="169"/>
      <c r="E57" s="169"/>
      <c r="F57" s="185" t="s">
        <v>23</v>
      </c>
      <c r="G57" s="186"/>
      <c r="H57" s="186"/>
      <c r="I57" s="187">
        <f>'Rozpočet Pol'!G54</f>
        <v>0</v>
      </c>
      <c r="J57" s="187"/>
    </row>
    <row r="58" spans="1:10" ht="25.5" customHeight="1" x14ac:dyDescent="0.2">
      <c r="A58" s="165"/>
      <c r="B58" s="168" t="s">
        <v>78</v>
      </c>
      <c r="C58" s="167" t="s">
        <v>79</v>
      </c>
      <c r="D58" s="169"/>
      <c r="E58" s="169"/>
      <c r="F58" s="185" t="s">
        <v>24</v>
      </c>
      <c r="G58" s="186"/>
      <c r="H58" s="186"/>
      <c r="I58" s="187">
        <f>'Rozpočet Pol'!G56</f>
        <v>0</v>
      </c>
      <c r="J58" s="187"/>
    </row>
    <row r="59" spans="1:10" ht="25.5" customHeight="1" x14ac:dyDescent="0.2">
      <c r="A59" s="165"/>
      <c r="B59" s="168" t="s">
        <v>80</v>
      </c>
      <c r="C59" s="167" t="s">
        <v>81</v>
      </c>
      <c r="D59" s="169"/>
      <c r="E59" s="169"/>
      <c r="F59" s="185" t="s">
        <v>24</v>
      </c>
      <c r="G59" s="186"/>
      <c r="H59" s="186"/>
      <c r="I59" s="187">
        <f>'Rozpočet Pol'!G59</f>
        <v>0</v>
      </c>
      <c r="J59" s="187"/>
    </row>
    <row r="60" spans="1:10" ht="25.5" customHeight="1" x14ac:dyDescent="0.2">
      <c r="A60" s="165"/>
      <c r="B60" s="168" t="s">
        <v>82</v>
      </c>
      <c r="C60" s="167" t="s">
        <v>83</v>
      </c>
      <c r="D60" s="169"/>
      <c r="E60" s="169"/>
      <c r="F60" s="185" t="s">
        <v>24</v>
      </c>
      <c r="G60" s="186"/>
      <c r="H60" s="186"/>
      <c r="I60" s="187">
        <f>'Rozpočet Pol'!G62</f>
        <v>0</v>
      </c>
      <c r="J60" s="187"/>
    </row>
    <row r="61" spans="1:10" ht="25.5" customHeight="1" x14ac:dyDescent="0.2">
      <c r="A61" s="165"/>
      <c r="B61" s="168" t="s">
        <v>84</v>
      </c>
      <c r="C61" s="167" t="s">
        <v>85</v>
      </c>
      <c r="D61" s="169"/>
      <c r="E61" s="169"/>
      <c r="F61" s="185" t="s">
        <v>24</v>
      </c>
      <c r="G61" s="186"/>
      <c r="H61" s="186"/>
      <c r="I61" s="187">
        <f>'Rozpočet Pol'!G73</f>
        <v>0</v>
      </c>
      <c r="J61" s="187"/>
    </row>
    <row r="62" spans="1:10" ht="25.5" customHeight="1" x14ac:dyDescent="0.2">
      <c r="A62" s="165"/>
      <c r="B62" s="168" t="s">
        <v>86</v>
      </c>
      <c r="C62" s="167" t="s">
        <v>87</v>
      </c>
      <c r="D62" s="169"/>
      <c r="E62" s="169"/>
      <c r="F62" s="185" t="s">
        <v>24</v>
      </c>
      <c r="G62" s="186"/>
      <c r="H62" s="186"/>
      <c r="I62" s="187">
        <f>'Rozpočet Pol'!G76</f>
        <v>0</v>
      </c>
      <c r="J62" s="187"/>
    </row>
    <row r="63" spans="1:10" ht="25.5" customHeight="1" x14ac:dyDescent="0.2">
      <c r="A63" s="165"/>
      <c r="B63" s="168" t="s">
        <v>88</v>
      </c>
      <c r="C63" s="167" t="s">
        <v>89</v>
      </c>
      <c r="D63" s="169"/>
      <c r="E63" s="169"/>
      <c r="F63" s="185" t="s">
        <v>24</v>
      </c>
      <c r="G63" s="186"/>
      <c r="H63" s="186"/>
      <c r="I63" s="187">
        <f>'Rozpočet Pol'!G81</f>
        <v>0</v>
      </c>
      <c r="J63" s="187"/>
    </row>
    <row r="64" spans="1:10" ht="25.5" customHeight="1" x14ac:dyDescent="0.2">
      <c r="A64" s="165"/>
      <c r="B64" s="168" t="s">
        <v>90</v>
      </c>
      <c r="C64" s="167" t="s">
        <v>91</v>
      </c>
      <c r="D64" s="169"/>
      <c r="E64" s="169"/>
      <c r="F64" s="185" t="s">
        <v>24</v>
      </c>
      <c r="G64" s="186"/>
      <c r="H64" s="186"/>
      <c r="I64" s="187">
        <f>'Rozpočet Pol'!G89</f>
        <v>0</v>
      </c>
      <c r="J64" s="187"/>
    </row>
    <row r="65" spans="1:10" ht="25.5" customHeight="1" x14ac:dyDescent="0.2">
      <c r="A65" s="165"/>
      <c r="B65" s="179" t="s">
        <v>92</v>
      </c>
      <c r="C65" s="180" t="s">
        <v>93</v>
      </c>
      <c r="D65" s="181"/>
      <c r="E65" s="181"/>
      <c r="F65" s="188" t="s">
        <v>24</v>
      </c>
      <c r="G65" s="189"/>
      <c r="H65" s="189"/>
      <c r="I65" s="190">
        <f>'Rozpočet Pol'!G96</f>
        <v>0</v>
      </c>
      <c r="J65" s="190"/>
    </row>
    <row r="66" spans="1:10" ht="25.5" customHeight="1" x14ac:dyDescent="0.2">
      <c r="A66" s="166"/>
      <c r="B66" s="172" t="s">
        <v>1</v>
      </c>
      <c r="C66" s="172"/>
      <c r="D66" s="173"/>
      <c r="E66" s="173"/>
      <c r="F66" s="191"/>
      <c r="G66" s="192"/>
      <c r="H66" s="192"/>
      <c r="I66" s="193">
        <f>SUM(I49:I65)</f>
        <v>0</v>
      </c>
      <c r="J66" s="193"/>
    </row>
    <row r="67" spans="1:10" x14ac:dyDescent="0.2">
      <c r="F67" s="194"/>
      <c r="G67" s="130"/>
      <c r="H67" s="194"/>
      <c r="I67" s="130"/>
      <c r="J67" s="130"/>
    </row>
    <row r="68" spans="1:10" x14ac:dyDescent="0.2">
      <c r="F68" s="194"/>
      <c r="G68" s="130"/>
      <c r="H68" s="194"/>
      <c r="I68" s="130"/>
      <c r="J68" s="130"/>
    </row>
    <row r="69" spans="1:10" x14ac:dyDescent="0.2">
      <c r="F69" s="194"/>
      <c r="G69" s="130"/>
      <c r="H69" s="194"/>
      <c r="I69" s="130"/>
      <c r="J69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4">
    <mergeCell ref="I65:J65"/>
    <mergeCell ref="C65:E65"/>
    <mergeCell ref="I66:J66"/>
    <mergeCell ref="I62:J62"/>
    <mergeCell ref="C62:E62"/>
    <mergeCell ref="I63:J63"/>
    <mergeCell ref="C63:E63"/>
    <mergeCell ref="I64:J64"/>
    <mergeCell ref="C64:E64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16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97</v>
      </c>
    </row>
    <row r="2" spans="1:60" ht="24.95" customHeight="1" x14ac:dyDescent="0.2">
      <c r="A2" s="204" t="s">
        <v>96</v>
      </c>
      <c r="B2" s="198"/>
      <c r="C2" s="199" t="s">
        <v>46</v>
      </c>
      <c r="D2" s="200"/>
      <c r="E2" s="200"/>
      <c r="F2" s="200"/>
      <c r="G2" s="206"/>
      <c r="AE2" t="s">
        <v>98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99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100</v>
      </c>
    </row>
    <row r="5" spans="1:60" hidden="1" x14ac:dyDescent="0.2">
      <c r="A5" s="208" t="s">
        <v>101</v>
      </c>
      <c r="B5" s="209"/>
      <c r="C5" s="210"/>
      <c r="D5" s="211"/>
      <c r="E5" s="211"/>
      <c r="F5" s="211"/>
      <c r="G5" s="212"/>
      <c r="AE5" t="s">
        <v>102</v>
      </c>
    </row>
    <row r="7" spans="1:60" ht="38.25" x14ac:dyDescent="0.2">
      <c r="A7" s="217" t="s">
        <v>103</v>
      </c>
      <c r="B7" s="218" t="s">
        <v>104</v>
      </c>
      <c r="C7" s="218" t="s">
        <v>105</v>
      </c>
      <c r="D7" s="217" t="s">
        <v>106</v>
      </c>
      <c r="E7" s="217" t="s">
        <v>107</v>
      </c>
      <c r="F7" s="213" t="s">
        <v>108</v>
      </c>
      <c r="G7" s="236" t="s">
        <v>28</v>
      </c>
      <c r="H7" s="237" t="s">
        <v>29</v>
      </c>
      <c r="I7" s="237" t="s">
        <v>109</v>
      </c>
      <c r="J7" s="237" t="s">
        <v>30</v>
      </c>
      <c r="K7" s="237" t="s">
        <v>110</v>
      </c>
      <c r="L7" s="237" t="s">
        <v>111</v>
      </c>
      <c r="M7" s="237" t="s">
        <v>112</v>
      </c>
      <c r="N7" s="237" t="s">
        <v>113</v>
      </c>
      <c r="O7" s="237" t="s">
        <v>114</v>
      </c>
      <c r="P7" s="237" t="s">
        <v>115</v>
      </c>
      <c r="Q7" s="237" t="s">
        <v>116</v>
      </c>
      <c r="R7" s="237" t="s">
        <v>117</v>
      </c>
      <c r="S7" s="237" t="s">
        <v>118</v>
      </c>
      <c r="T7" s="237" t="s">
        <v>119</v>
      </c>
      <c r="U7" s="220" t="s">
        <v>120</v>
      </c>
    </row>
    <row r="8" spans="1:60" x14ac:dyDescent="0.2">
      <c r="A8" s="238" t="s">
        <v>121</v>
      </c>
      <c r="B8" s="239" t="s">
        <v>60</v>
      </c>
      <c r="C8" s="240" t="s">
        <v>61</v>
      </c>
      <c r="D8" s="241"/>
      <c r="E8" s="242"/>
      <c r="F8" s="243"/>
      <c r="G8" s="243">
        <f>SUMIF(AE9:AE11,"&lt;&gt;NOR",G9:G11)</f>
        <v>0</v>
      </c>
      <c r="H8" s="243"/>
      <c r="I8" s="243">
        <f>SUM(I9:I11)</f>
        <v>0</v>
      </c>
      <c r="J8" s="243"/>
      <c r="K8" s="243">
        <f>SUM(K9:K11)</f>
        <v>0</v>
      </c>
      <c r="L8" s="243"/>
      <c r="M8" s="243">
        <f>SUM(M9:M11)</f>
        <v>0</v>
      </c>
      <c r="N8" s="219"/>
      <c r="O8" s="219">
        <f>SUM(O9:O11)</f>
        <v>0.54196</v>
      </c>
      <c r="P8" s="219"/>
      <c r="Q8" s="219">
        <f>SUM(Q9:Q11)</f>
        <v>0</v>
      </c>
      <c r="R8" s="219"/>
      <c r="S8" s="219"/>
      <c r="T8" s="238"/>
      <c r="U8" s="219">
        <f>SUM(U9:U11)</f>
        <v>11.9</v>
      </c>
      <c r="AE8" t="s">
        <v>122</v>
      </c>
    </row>
    <row r="9" spans="1:60" ht="22.5" outlineLevel="1" x14ac:dyDescent="0.2">
      <c r="A9" s="215">
        <v>1</v>
      </c>
      <c r="B9" s="221" t="s">
        <v>123</v>
      </c>
      <c r="C9" s="265" t="s">
        <v>124</v>
      </c>
      <c r="D9" s="223" t="s">
        <v>125</v>
      </c>
      <c r="E9" s="230">
        <v>9.25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24">
        <v>5.8590000000000003E-2</v>
      </c>
      <c r="O9" s="224">
        <f>ROUND(E9*N9,5)</f>
        <v>0.54196</v>
      </c>
      <c r="P9" s="224">
        <v>0</v>
      </c>
      <c r="Q9" s="224">
        <f>ROUND(E9*P9,5)</f>
        <v>0</v>
      </c>
      <c r="R9" s="224"/>
      <c r="S9" s="224"/>
      <c r="T9" s="225">
        <v>1.2869999999999999</v>
      </c>
      <c r="U9" s="224">
        <f>ROUND(E9*T9,2)</f>
        <v>11.9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126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15"/>
      <c r="B10" s="221"/>
      <c r="C10" s="266" t="s">
        <v>127</v>
      </c>
      <c r="D10" s="226"/>
      <c r="E10" s="231">
        <v>5.65</v>
      </c>
      <c r="F10" s="234"/>
      <c r="G10" s="234"/>
      <c r="H10" s="234"/>
      <c r="I10" s="234"/>
      <c r="J10" s="234"/>
      <c r="K10" s="234"/>
      <c r="L10" s="234"/>
      <c r="M10" s="234"/>
      <c r="N10" s="224"/>
      <c r="O10" s="224"/>
      <c r="P10" s="224"/>
      <c r="Q10" s="224"/>
      <c r="R10" s="224"/>
      <c r="S10" s="224"/>
      <c r="T10" s="225"/>
      <c r="U10" s="224"/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128</v>
      </c>
      <c r="AF10" s="214">
        <v>0</v>
      </c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/>
      <c r="B11" s="221"/>
      <c r="C11" s="266" t="s">
        <v>129</v>
      </c>
      <c r="D11" s="226"/>
      <c r="E11" s="231">
        <v>3.6</v>
      </c>
      <c r="F11" s="234"/>
      <c r="G11" s="234"/>
      <c r="H11" s="234"/>
      <c r="I11" s="234"/>
      <c r="J11" s="234"/>
      <c r="K11" s="234"/>
      <c r="L11" s="234"/>
      <c r="M11" s="234"/>
      <c r="N11" s="224"/>
      <c r="O11" s="224"/>
      <c r="P11" s="224"/>
      <c r="Q11" s="224"/>
      <c r="R11" s="224"/>
      <c r="S11" s="224"/>
      <c r="T11" s="225"/>
      <c r="U11" s="224"/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128</v>
      </c>
      <c r="AF11" s="214">
        <v>0</v>
      </c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x14ac:dyDescent="0.2">
      <c r="A12" s="216" t="s">
        <v>121</v>
      </c>
      <c r="B12" s="222" t="s">
        <v>62</v>
      </c>
      <c r="C12" s="267" t="s">
        <v>63</v>
      </c>
      <c r="D12" s="227"/>
      <c r="E12" s="232"/>
      <c r="F12" s="235"/>
      <c r="G12" s="235">
        <f>SUMIF(AE13:AE21,"&lt;&gt;NOR",G13:G21)</f>
        <v>0</v>
      </c>
      <c r="H12" s="235"/>
      <c r="I12" s="235">
        <f>SUM(I13:I21)</f>
        <v>0</v>
      </c>
      <c r="J12" s="235"/>
      <c r="K12" s="235">
        <f>SUM(K13:K21)</f>
        <v>0</v>
      </c>
      <c r="L12" s="235"/>
      <c r="M12" s="235">
        <f>SUM(M13:M21)</f>
        <v>0</v>
      </c>
      <c r="N12" s="228"/>
      <c r="O12" s="228">
        <f>SUM(O13:O21)</f>
        <v>0.92202999999999991</v>
      </c>
      <c r="P12" s="228"/>
      <c r="Q12" s="228">
        <f>SUM(Q13:Q21)</f>
        <v>0.34545999999999999</v>
      </c>
      <c r="R12" s="228"/>
      <c r="S12" s="228"/>
      <c r="T12" s="229"/>
      <c r="U12" s="228">
        <f>SUM(U13:U21)</f>
        <v>75.12</v>
      </c>
      <c r="AE12" t="s">
        <v>122</v>
      </c>
    </row>
    <row r="13" spans="1:60" ht="22.5" outlineLevel="1" x14ac:dyDescent="0.2">
      <c r="A13" s="215">
        <v>2</v>
      </c>
      <c r="B13" s="221" t="s">
        <v>130</v>
      </c>
      <c r="C13" s="265" t="s">
        <v>131</v>
      </c>
      <c r="D13" s="223" t="s">
        <v>132</v>
      </c>
      <c r="E13" s="230">
        <v>9.4499999999999993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24">
        <v>3.8640000000000001E-2</v>
      </c>
      <c r="O13" s="224">
        <f>ROUND(E13*N13,5)</f>
        <v>0.36514999999999997</v>
      </c>
      <c r="P13" s="224">
        <v>2.4500000000000001E-2</v>
      </c>
      <c r="Q13" s="224">
        <f>ROUND(E13*P13,5)</f>
        <v>0.23153000000000001</v>
      </c>
      <c r="R13" s="224"/>
      <c r="S13" s="224"/>
      <c r="T13" s="225">
        <v>1.1274999999999999</v>
      </c>
      <c r="U13" s="224">
        <f>ROUND(E13*T13,2)</f>
        <v>10.65</v>
      </c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133</v>
      </c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15"/>
      <c r="B14" s="221"/>
      <c r="C14" s="266" t="s">
        <v>134</v>
      </c>
      <c r="D14" s="226"/>
      <c r="E14" s="231">
        <v>9.4499999999999993</v>
      </c>
      <c r="F14" s="234"/>
      <c r="G14" s="234"/>
      <c r="H14" s="234"/>
      <c r="I14" s="234"/>
      <c r="J14" s="234"/>
      <c r="K14" s="234"/>
      <c r="L14" s="234"/>
      <c r="M14" s="234"/>
      <c r="N14" s="224"/>
      <c r="O14" s="224"/>
      <c r="P14" s="224"/>
      <c r="Q14" s="224"/>
      <c r="R14" s="224"/>
      <c r="S14" s="224"/>
      <c r="T14" s="225"/>
      <c r="U14" s="224"/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128</v>
      </c>
      <c r="AF14" s="214">
        <v>0</v>
      </c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15">
        <v>3</v>
      </c>
      <c r="B15" s="221" t="s">
        <v>130</v>
      </c>
      <c r="C15" s="265" t="s">
        <v>135</v>
      </c>
      <c r="D15" s="223" t="s">
        <v>132</v>
      </c>
      <c r="E15" s="230">
        <v>4.6500000000000004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24">
        <v>3.8640000000000001E-2</v>
      </c>
      <c r="O15" s="224">
        <f>ROUND(E15*N15,5)</f>
        <v>0.17968000000000001</v>
      </c>
      <c r="P15" s="224">
        <v>2.4500000000000001E-2</v>
      </c>
      <c r="Q15" s="224">
        <f>ROUND(E15*P15,5)</f>
        <v>0.11393</v>
      </c>
      <c r="R15" s="224"/>
      <c r="S15" s="224"/>
      <c r="T15" s="225">
        <v>1.1274999999999999</v>
      </c>
      <c r="U15" s="224">
        <f>ROUND(E15*T15,2)</f>
        <v>5.24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133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15"/>
      <c r="B16" s="221"/>
      <c r="C16" s="266" t="s">
        <v>136</v>
      </c>
      <c r="D16" s="226"/>
      <c r="E16" s="231">
        <v>4.6500000000000004</v>
      </c>
      <c r="F16" s="234"/>
      <c r="G16" s="234"/>
      <c r="H16" s="234"/>
      <c r="I16" s="234"/>
      <c r="J16" s="234"/>
      <c r="K16" s="234"/>
      <c r="L16" s="234"/>
      <c r="M16" s="234"/>
      <c r="N16" s="224"/>
      <c r="O16" s="224"/>
      <c r="P16" s="224"/>
      <c r="Q16" s="224"/>
      <c r="R16" s="224"/>
      <c r="S16" s="224"/>
      <c r="T16" s="225"/>
      <c r="U16" s="224"/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128</v>
      </c>
      <c r="AF16" s="214">
        <v>0</v>
      </c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15">
        <v>4</v>
      </c>
      <c r="B17" s="221" t="s">
        <v>137</v>
      </c>
      <c r="C17" s="265" t="s">
        <v>138</v>
      </c>
      <c r="D17" s="223" t="s">
        <v>125</v>
      </c>
      <c r="E17" s="230">
        <v>58.3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21</v>
      </c>
      <c r="M17" s="234">
        <f>G17*(1+L17/100)</f>
        <v>0</v>
      </c>
      <c r="N17" s="224">
        <v>6.4700000000000001E-3</v>
      </c>
      <c r="O17" s="224">
        <f>ROUND(E17*N17,5)</f>
        <v>0.37719999999999998</v>
      </c>
      <c r="P17" s="224">
        <v>0</v>
      </c>
      <c r="Q17" s="224">
        <f>ROUND(E17*P17,5)</f>
        <v>0</v>
      </c>
      <c r="R17" s="224"/>
      <c r="S17" s="224"/>
      <c r="T17" s="225">
        <v>0.91100000000000003</v>
      </c>
      <c r="U17" s="224">
        <f>ROUND(E17*T17,2)</f>
        <v>53.11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126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15"/>
      <c r="B18" s="221"/>
      <c r="C18" s="266" t="s">
        <v>139</v>
      </c>
      <c r="D18" s="226"/>
      <c r="E18" s="231">
        <v>58.3</v>
      </c>
      <c r="F18" s="234"/>
      <c r="G18" s="234"/>
      <c r="H18" s="234"/>
      <c r="I18" s="234"/>
      <c r="J18" s="234"/>
      <c r="K18" s="234"/>
      <c r="L18" s="234"/>
      <c r="M18" s="234"/>
      <c r="N18" s="224"/>
      <c r="O18" s="224"/>
      <c r="P18" s="224"/>
      <c r="Q18" s="224"/>
      <c r="R18" s="224"/>
      <c r="S18" s="224"/>
      <c r="T18" s="225"/>
      <c r="U18" s="224"/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128</v>
      </c>
      <c r="AF18" s="214">
        <v>0</v>
      </c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ht="22.5" outlineLevel="1" x14ac:dyDescent="0.2">
      <c r="A19" s="215">
        <v>5</v>
      </c>
      <c r="B19" s="221" t="s">
        <v>140</v>
      </c>
      <c r="C19" s="265" t="s">
        <v>141</v>
      </c>
      <c r="D19" s="223" t="s">
        <v>125</v>
      </c>
      <c r="E19" s="230">
        <v>6.0225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24">
        <v>0</v>
      </c>
      <c r="O19" s="224">
        <f>ROUND(E19*N19,5)</f>
        <v>0</v>
      </c>
      <c r="P19" s="224">
        <v>0</v>
      </c>
      <c r="Q19" s="224">
        <f>ROUND(E19*P19,5)</f>
        <v>0</v>
      </c>
      <c r="R19" s="224"/>
      <c r="S19" s="224"/>
      <c r="T19" s="225">
        <v>0.50800000000000001</v>
      </c>
      <c r="U19" s="224">
        <f>ROUND(E19*T19,2)</f>
        <v>3.06</v>
      </c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126</v>
      </c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15"/>
      <c r="B20" s="221"/>
      <c r="C20" s="266" t="s">
        <v>142</v>
      </c>
      <c r="D20" s="226"/>
      <c r="E20" s="231">
        <v>6.0225</v>
      </c>
      <c r="F20" s="234"/>
      <c r="G20" s="234"/>
      <c r="H20" s="234"/>
      <c r="I20" s="234"/>
      <c r="J20" s="234"/>
      <c r="K20" s="234"/>
      <c r="L20" s="234"/>
      <c r="M20" s="234"/>
      <c r="N20" s="224"/>
      <c r="O20" s="224"/>
      <c r="P20" s="224"/>
      <c r="Q20" s="224"/>
      <c r="R20" s="224"/>
      <c r="S20" s="224"/>
      <c r="T20" s="225"/>
      <c r="U20" s="224"/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128</v>
      </c>
      <c r="AF20" s="214">
        <v>0</v>
      </c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15">
        <v>6</v>
      </c>
      <c r="B21" s="221" t="s">
        <v>143</v>
      </c>
      <c r="C21" s="265" t="s">
        <v>144</v>
      </c>
      <c r="D21" s="223" t="s">
        <v>125</v>
      </c>
      <c r="E21" s="230">
        <v>6.0225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24">
        <v>0</v>
      </c>
      <c r="O21" s="224">
        <f>ROUND(E21*N21,5)</f>
        <v>0</v>
      </c>
      <c r="P21" s="224">
        <v>0</v>
      </c>
      <c r="Q21" s="224">
        <f>ROUND(E21*P21,5)</f>
        <v>0</v>
      </c>
      <c r="R21" s="224"/>
      <c r="S21" s="224"/>
      <c r="T21" s="225">
        <v>0.50800000000000001</v>
      </c>
      <c r="U21" s="224">
        <f>ROUND(E21*T21,2)</f>
        <v>3.06</v>
      </c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126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x14ac:dyDescent="0.2">
      <c r="A22" s="216" t="s">
        <v>121</v>
      </c>
      <c r="B22" s="222" t="s">
        <v>64</v>
      </c>
      <c r="C22" s="267" t="s">
        <v>65</v>
      </c>
      <c r="D22" s="227"/>
      <c r="E22" s="232"/>
      <c r="F22" s="235"/>
      <c r="G22" s="235">
        <f>SUMIF(AE23:AE28,"&lt;&gt;NOR",G23:G28)</f>
        <v>0</v>
      </c>
      <c r="H22" s="235"/>
      <c r="I22" s="235">
        <f>SUM(I23:I28)</f>
        <v>0</v>
      </c>
      <c r="J22" s="235"/>
      <c r="K22" s="235">
        <f>SUM(K23:K28)</f>
        <v>0</v>
      </c>
      <c r="L22" s="235"/>
      <c r="M22" s="235">
        <f>SUM(M23:M28)</f>
        <v>0</v>
      </c>
      <c r="N22" s="228"/>
      <c r="O22" s="228">
        <f>SUM(O23:O28)</f>
        <v>0.51713999999999993</v>
      </c>
      <c r="P22" s="228"/>
      <c r="Q22" s="228">
        <f>SUM(Q23:Q28)</f>
        <v>0</v>
      </c>
      <c r="R22" s="228"/>
      <c r="S22" s="228"/>
      <c r="T22" s="229"/>
      <c r="U22" s="228">
        <f>SUM(U23:U28)</f>
        <v>13.88</v>
      </c>
      <c r="AE22" t="s">
        <v>122</v>
      </c>
    </row>
    <row r="23" spans="1:60" ht="22.5" outlineLevel="1" x14ac:dyDescent="0.2">
      <c r="A23" s="215">
        <v>7</v>
      </c>
      <c r="B23" s="221" t="s">
        <v>145</v>
      </c>
      <c r="C23" s="265" t="s">
        <v>146</v>
      </c>
      <c r="D23" s="223" t="s">
        <v>125</v>
      </c>
      <c r="E23" s="230">
        <v>50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24">
        <v>4.5399999999999998E-3</v>
      </c>
      <c r="O23" s="224">
        <f>ROUND(E23*N23,5)</f>
        <v>0.22700000000000001</v>
      </c>
      <c r="P23" s="224">
        <v>0</v>
      </c>
      <c r="Q23" s="224">
        <f>ROUND(E23*P23,5)</f>
        <v>0</v>
      </c>
      <c r="R23" s="224"/>
      <c r="S23" s="224"/>
      <c r="T23" s="225">
        <v>8.3250000000000005E-2</v>
      </c>
      <c r="U23" s="224">
        <f>ROUND(E23*T23,2)</f>
        <v>4.16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126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22.5" outlineLevel="1" x14ac:dyDescent="0.2">
      <c r="A24" s="215">
        <v>8</v>
      </c>
      <c r="B24" s="221" t="s">
        <v>147</v>
      </c>
      <c r="C24" s="265" t="s">
        <v>148</v>
      </c>
      <c r="D24" s="223" t="s">
        <v>125</v>
      </c>
      <c r="E24" s="230">
        <v>50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21</v>
      </c>
      <c r="M24" s="234">
        <f>G24*(1+L24/100)</f>
        <v>0</v>
      </c>
      <c r="N24" s="224">
        <v>5.79E-3</v>
      </c>
      <c r="O24" s="224">
        <f>ROUND(E24*N24,5)</f>
        <v>0.28949999999999998</v>
      </c>
      <c r="P24" s="224">
        <v>0</v>
      </c>
      <c r="Q24" s="224">
        <f>ROUND(E24*P24,5)</f>
        <v>0</v>
      </c>
      <c r="R24" s="224"/>
      <c r="S24" s="224"/>
      <c r="T24" s="225">
        <v>0.16941999999999999</v>
      </c>
      <c r="U24" s="224">
        <f>ROUND(E24*T24,2)</f>
        <v>8.4700000000000006</v>
      </c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126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15">
        <v>9</v>
      </c>
      <c r="B25" s="221" t="s">
        <v>149</v>
      </c>
      <c r="C25" s="265" t="s">
        <v>150</v>
      </c>
      <c r="D25" s="223" t="s">
        <v>125</v>
      </c>
      <c r="E25" s="230">
        <v>15.9975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21</v>
      </c>
      <c r="M25" s="234">
        <f>G25*(1+L25/100)</f>
        <v>0</v>
      </c>
      <c r="N25" s="224">
        <v>4.0000000000000003E-5</v>
      </c>
      <c r="O25" s="224">
        <f>ROUND(E25*N25,5)</f>
        <v>6.4000000000000005E-4</v>
      </c>
      <c r="P25" s="224">
        <v>0</v>
      </c>
      <c r="Q25" s="224">
        <f>ROUND(E25*P25,5)</f>
        <v>0</v>
      </c>
      <c r="R25" s="224"/>
      <c r="S25" s="224"/>
      <c r="T25" s="225">
        <v>7.8E-2</v>
      </c>
      <c r="U25" s="224">
        <f>ROUND(E25*T25,2)</f>
        <v>1.25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126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15"/>
      <c r="B26" s="221"/>
      <c r="C26" s="266" t="s">
        <v>151</v>
      </c>
      <c r="D26" s="226"/>
      <c r="E26" s="231">
        <v>1.6875</v>
      </c>
      <c r="F26" s="234"/>
      <c r="G26" s="234"/>
      <c r="H26" s="234"/>
      <c r="I26" s="234"/>
      <c r="J26" s="234"/>
      <c r="K26" s="234"/>
      <c r="L26" s="234"/>
      <c r="M26" s="234"/>
      <c r="N26" s="224"/>
      <c r="O26" s="224"/>
      <c r="P26" s="224"/>
      <c r="Q26" s="224"/>
      <c r="R26" s="224"/>
      <c r="S26" s="224"/>
      <c r="T26" s="225"/>
      <c r="U26" s="224"/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128</v>
      </c>
      <c r="AF26" s="214">
        <v>0</v>
      </c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15"/>
      <c r="B27" s="221"/>
      <c r="C27" s="266" t="s">
        <v>152</v>
      </c>
      <c r="D27" s="226"/>
      <c r="E27" s="231">
        <v>7.95</v>
      </c>
      <c r="F27" s="234"/>
      <c r="G27" s="234"/>
      <c r="H27" s="234"/>
      <c r="I27" s="234"/>
      <c r="J27" s="234"/>
      <c r="K27" s="234"/>
      <c r="L27" s="234"/>
      <c r="M27" s="234"/>
      <c r="N27" s="224"/>
      <c r="O27" s="224"/>
      <c r="P27" s="224"/>
      <c r="Q27" s="224"/>
      <c r="R27" s="224"/>
      <c r="S27" s="224"/>
      <c r="T27" s="225"/>
      <c r="U27" s="224"/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128</v>
      </c>
      <c r="AF27" s="214">
        <v>0</v>
      </c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15"/>
      <c r="B28" s="221"/>
      <c r="C28" s="266" t="s">
        <v>153</v>
      </c>
      <c r="D28" s="226"/>
      <c r="E28" s="231">
        <v>6.36</v>
      </c>
      <c r="F28" s="234"/>
      <c r="G28" s="234"/>
      <c r="H28" s="234"/>
      <c r="I28" s="234"/>
      <c r="J28" s="234"/>
      <c r="K28" s="234"/>
      <c r="L28" s="234"/>
      <c r="M28" s="234"/>
      <c r="N28" s="224"/>
      <c r="O28" s="224"/>
      <c r="P28" s="224"/>
      <c r="Q28" s="224"/>
      <c r="R28" s="224"/>
      <c r="S28" s="224"/>
      <c r="T28" s="225"/>
      <c r="U28" s="224"/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128</v>
      </c>
      <c r="AF28" s="214">
        <v>0</v>
      </c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x14ac:dyDescent="0.2">
      <c r="A29" s="216" t="s">
        <v>121</v>
      </c>
      <c r="B29" s="222" t="s">
        <v>66</v>
      </c>
      <c r="C29" s="267" t="s">
        <v>67</v>
      </c>
      <c r="D29" s="227"/>
      <c r="E29" s="232"/>
      <c r="F29" s="235"/>
      <c r="G29" s="235">
        <f>SUMIF(AE30:AE30,"&lt;&gt;NOR",G30:G30)</f>
        <v>0</v>
      </c>
      <c r="H29" s="235"/>
      <c r="I29" s="235">
        <f>SUM(I30:I30)</f>
        <v>0</v>
      </c>
      <c r="J29" s="235"/>
      <c r="K29" s="235">
        <f>SUM(K30:K30)</f>
        <v>0</v>
      </c>
      <c r="L29" s="235"/>
      <c r="M29" s="235">
        <f>SUM(M30:M30)</f>
        <v>0</v>
      </c>
      <c r="N29" s="228"/>
      <c r="O29" s="228">
        <f>SUM(O30:O30)</f>
        <v>1.9198500000000001</v>
      </c>
      <c r="P29" s="228"/>
      <c r="Q29" s="228">
        <f>SUM(Q30:Q30)</f>
        <v>0</v>
      </c>
      <c r="R29" s="228"/>
      <c r="S29" s="228"/>
      <c r="T29" s="229"/>
      <c r="U29" s="228">
        <f>SUM(U30:U30)</f>
        <v>3.9</v>
      </c>
      <c r="AE29" t="s">
        <v>122</v>
      </c>
    </row>
    <row r="30" spans="1:60" ht="22.5" outlineLevel="1" x14ac:dyDescent="0.2">
      <c r="A30" s="215">
        <v>10</v>
      </c>
      <c r="B30" s="221" t="s">
        <v>154</v>
      </c>
      <c r="C30" s="265" t="s">
        <v>155</v>
      </c>
      <c r="D30" s="223" t="s">
        <v>125</v>
      </c>
      <c r="E30" s="230">
        <v>5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24">
        <v>0.38396999999999998</v>
      </c>
      <c r="O30" s="224">
        <f>ROUND(E30*N30,5)</f>
        <v>1.9198500000000001</v>
      </c>
      <c r="P30" s="224">
        <v>0</v>
      </c>
      <c r="Q30" s="224">
        <f>ROUND(E30*P30,5)</f>
        <v>0</v>
      </c>
      <c r="R30" s="224"/>
      <c r="S30" s="224"/>
      <c r="T30" s="225">
        <v>0.78008</v>
      </c>
      <c r="U30" s="224">
        <f>ROUND(E30*T30,2)</f>
        <v>3.9</v>
      </c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133</v>
      </c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x14ac:dyDescent="0.2">
      <c r="A31" s="216" t="s">
        <v>121</v>
      </c>
      <c r="B31" s="222" t="s">
        <v>68</v>
      </c>
      <c r="C31" s="267" t="s">
        <v>69</v>
      </c>
      <c r="D31" s="227"/>
      <c r="E31" s="232"/>
      <c r="F31" s="235"/>
      <c r="G31" s="235">
        <f>SUMIF(AE32:AE36,"&lt;&gt;NOR",G32:G36)</f>
        <v>0</v>
      </c>
      <c r="H31" s="235"/>
      <c r="I31" s="235">
        <f>SUM(I32:I36)</f>
        <v>0</v>
      </c>
      <c r="J31" s="235"/>
      <c r="K31" s="235">
        <f>SUM(K32:K36)</f>
        <v>0</v>
      </c>
      <c r="L31" s="235"/>
      <c r="M31" s="235">
        <f>SUM(M32:M36)</f>
        <v>0</v>
      </c>
      <c r="N31" s="228"/>
      <c r="O31" s="228">
        <f>SUM(O32:O36)</f>
        <v>0.23295999999999997</v>
      </c>
      <c r="P31" s="228"/>
      <c r="Q31" s="228">
        <f>SUM(Q32:Q36)</f>
        <v>0</v>
      </c>
      <c r="R31" s="228"/>
      <c r="S31" s="228"/>
      <c r="T31" s="229"/>
      <c r="U31" s="228">
        <f>SUM(U32:U36)</f>
        <v>4.6900000000000004</v>
      </c>
      <c r="AE31" t="s">
        <v>122</v>
      </c>
    </row>
    <row r="32" spans="1:60" ht="22.5" outlineLevel="1" x14ac:dyDescent="0.2">
      <c r="A32" s="215">
        <v>11</v>
      </c>
      <c r="B32" s="221" t="s">
        <v>156</v>
      </c>
      <c r="C32" s="265" t="s">
        <v>157</v>
      </c>
      <c r="D32" s="223" t="s">
        <v>158</v>
      </c>
      <c r="E32" s="230">
        <v>1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21</v>
      </c>
      <c r="M32" s="234">
        <f>G32*(1+L32/100)</f>
        <v>0</v>
      </c>
      <c r="N32" s="224">
        <v>0.16546</v>
      </c>
      <c r="O32" s="224">
        <f>ROUND(E32*N32,5)</f>
        <v>0.16546</v>
      </c>
      <c r="P32" s="224">
        <v>0</v>
      </c>
      <c r="Q32" s="224">
        <f>ROUND(E32*P32,5)</f>
        <v>0</v>
      </c>
      <c r="R32" s="224"/>
      <c r="S32" s="224"/>
      <c r="T32" s="225">
        <v>4.6858399999999998</v>
      </c>
      <c r="U32" s="224">
        <f>ROUND(E32*T32,2)</f>
        <v>4.6900000000000004</v>
      </c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133</v>
      </c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22.5" outlineLevel="1" x14ac:dyDescent="0.2">
      <c r="A33" s="215">
        <v>12</v>
      </c>
      <c r="B33" s="221" t="s">
        <v>159</v>
      </c>
      <c r="C33" s="265" t="s">
        <v>160</v>
      </c>
      <c r="D33" s="223" t="s">
        <v>161</v>
      </c>
      <c r="E33" s="230">
        <v>6.3600000000000004E-2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21</v>
      </c>
      <c r="M33" s="234">
        <f>G33*(1+L33/100)</f>
        <v>0</v>
      </c>
      <c r="N33" s="224">
        <v>1</v>
      </c>
      <c r="O33" s="224">
        <f>ROUND(E33*N33,5)</f>
        <v>6.3600000000000004E-2</v>
      </c>
      <c r="P33" s="224">
        <v>0</v>
      </c>
      <c r="Q33" s="224">
        <f>ROUND(E33*P33,5)</f>
        <v>0</v>
      </c>
      <c r="R33" s="224"/>
      <c r="S33" s="224"/>
      <c r="T33" s="225">
        <v>0</v>
      </c>
      <c r="U33" s="224">
        <f>ROUND(E33*T33,2)</f>
        <v>0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162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15"/>
      <c r="B34" s="221"/>
      <c r="C34" s="266" t="s">
        <v>163</v>
      </c>
      <c r="D34" s="226"/>
      <c r="E34" s="231">
        <v>6.3600000000000004E-2</v>
      </c>
      <c r="F34" s="234"/>
      <c r="G34" s="234"/>
      <c r="H34" s="234"/>
      <c r="I34" s="234"/>
      <c r="J34" s="234"/>
      <c r="K34" s="234"/>
      <c r="L34" s="234"/>
      <c r="M34" s="234"/>
      <c r="N34" s="224"/>
      <c r="O34" s="224"/>
      <c r="P34" s="224"/>
      <c r="Q34" s="224"/>
      <c r="R34" s="224"/>
      <c r="S34" s="224"/>
      <c r="T34" s="225"/>
      <c r="U34" s="224"/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128</v>
      </c>
      <c r="AF34" s="214">
        <v>0</v>
      </c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ht="22.5" outlineLevel="1" x14ac:dyDescent="0.2">
      <c r="A35" s="215">
        <v>13</v>
      </c>
      <c r="B35" s="221" t="s">
        <v>164</v>
      </c>
      <c r="C35" s="265" t="s">
        <v>165</v>
      </c>
      <c r="D35" s="223" t="s">
        <v>161</v>
      </c>
      <c r="E35" s="230">
        <v>3.8999999999999998E-3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21</v>
      </c>
      <c r="M35" s="234">
        <f>G35*(1+L35/100)</f>
        <v>0</v>
      </c>
      <c r="N35" s="224">
        <v>1</v>
      </c>
      <c r="O35" s="224">
        <f>ROUND(E35*N35,5)</f>
        <v>3.8999999999999998E-3</v>
      </c>
      <c r="P35" s="224">
        <v>0</v>
      </c>
      <c r="Q35" s="224">
        <f>ROUND(E35*P35,5)</f>
        <v>0</v>
      </c>
      <c r="R35" s="224"/>
      <c r="S35" s="224"/>
      <c r="T35" s="225">
        <v>0</v>
      </c>
      <c r="U35" s="224">
        <f>ROUND(E35*T35,2)</f>
        <v>0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162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15"/>
      <c r="B36" s="221"/>
      <c r="C36" s="266" t="s">
        <v>166</v>
      </c>
      <c r="D36" s="226"/>
      <c r="E36" s="231">
        <v>3.8999999999999998E-3</v>
      </c>
      <c r="F36" s="234"/>
      <c r="G36" s="234"/>
      <c r="H36" s="234"/>
      <c r="I36" s="234"/>
      <c r="J36" s="234"/>
      <c r="K36" s="234"/>
      <c r="L36" s="234"/>
      <c r="M36" s="234"/>
      <c r="N36" s="224"/>
      <c r="O36" s="224"/>
      <c r="P36" s="224"/>
      <c r="Q36" s="224"/>
      <c r="R36" s="224"/>
      <c r="S36" s="224"/>
      <c r="T36" s="225"/>
      <c r="U36" s="224"/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128</v>
      </c>
      <c r="AF36" s="214">
        <v>0</v>
      </c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x14ac:dyDescent="0.2">
      <c r="A37" s="216" t="s">
        <v>121</v>
      </c>
      <c r="B37" s="222" t="s">
        <v>70</v>
      </c>
      <c r="C37" s="267" t="s">
        <v>71</v>
      </c>
      <c r="D37" s="227"/>
      <c r="E37" s="232"/>
      <c r="F37" s="235"/>
      <c r="G37" s="235">
        <f>SUMIF(AE38:AE38,"&lt;&gt;NOR",G38:G38)</f>
        <v>0</v>
      </c>
      <c r="H37" s="235"/>
      <c r="I37" s="235">
        <f>SUM(I38:I38)</f>
        <v>0</v>
      </c>
      <c r="J37" s="235"/>
      <c r="K37" s="235">
        <f>SUM(K38:K38)</f>
        <v>0</v>
      </c>
      <c r="L37" s="235"/>
      <c r="M37" s="235">
        <f>SUM(M38:M38)</f>
        <v>0</v>
      </c>
      <c r="N37" s="228"/>
      <c r="O37" s="228">
        <f>SUM(O38:O38)</f>
        <v>0</v>
      </c>
      <c r="P37" s="228"/>
      <c r="Q37" s="228">
        <f>SUM(Q38:Q38)</f>
        <v>0</v>
      </c>
      <c r="R37" s="228"/>
      <c r="S37" s="228"/>
      <c r="T37" s="229"/>
      <c r="U37" s="228">
        <f>SUM(U38:U38)</f>
        <v>1.6</v>
      </c>
      <c r="AE37" t="s">
        <v>122</v>
      </c>
    </row>
    <row r="38" spans="1:60" outlineLevel="1" x14ac:dyDescent="0.2">
      <c r="A38" s="215">
        <v>14</v>
      </c>
      <c r="B38" s="221" t="s">
        <v>167</v>
      </c>
      <c r="C38" s="265" t="s">
        <v>168</v>
      </c>
      <c r="D38" s="223" t="s">
        <v>158</v>
      </c>
      <c r="E38" s="230">
        <v>16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21</v>
      </c>
      <c r="M38" s="234">
        <f>G38*(1+L38/100)</f>
        <v>0</v>
      </c>
      <c r="N38" s="224">
        <v>0</v>
      </c>
      <c r="O38" s="224">
        <f>ROUND(E38*N38,5)</f>
        <v>0</v>
      </c>
      <c r="P38" s="224">
        <v>0</v>
      </c>
      <c r="Q38" s="224">
        <f>ROUND(E38*P38,5)</f>
        <v>0</v>
      </c>
      <c r="R38" s="224"/>
      <c r="S38" s="224"/>
      <c r="T38" s="225">
        <v>0.1</v>
      </c>
      <c r="U38" s="224">
        <f>ROUND(E38*T38,2)</f>
        <v>1.6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126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x14ac:dyDescent="0.2">
      <c r="A39" s="216" t="s">
        <v>121</v>
      </c>
      <c r="B39" s="222" t="s">
        <v>72</v>
      </c>
      <c r="C39" s="267" t="s">
        <v>73</v>
      </c>
      <c r="D39" s="227"/>
      <c r="E39" s="232"/>
      <c r="F39" s="235"/>
      <c r="G39" s="235">
        <f>SUMIF(AE40:AE48,"&lt;&gt;NOR",G40:G48)</f>
        <v>0</v>
      </c>
      <c r="H39" s="235"/>
      <c r="I39" s="235">
        <f>SUM(I40:I48)</f>
        <v>0</v>
      </c>
      <c r="J39" s="235"/>
      <c r="K39" s="235">
        <f>SUM(K40:K48)</f>
        <v>0</v>
      </c>
      <c r="L39" s="235"/>
      <c r="M39" s="235">
        <f>SUM(M40:M48)</f>
        <v>0</v>
      </c>
      <c r="N39" s="228"/>
      <c r="O39" s="228">
        <f>SUM(O40:O48)</f>
        <v>0.11353000000000001</v>
      </c>
      <c r="P39" s="228"/>
      <c r="Q39" s="228">
        <f>SUM(Q40:Q48)</f>
        <v>33.948090000000001</v>
      </c>
      <c r="R39" s="228"/>
      <c r="S39" s="228"/>
      <c r="T39" s="229"/>
      <c r="U39" s="228">
        <f>SUM(U40:U48)</f>
        <v>59.860000000000007</v>
      </c>
      <c r="AE39" t="s">
        <v>122</v>
      </c>
    </row>
    <row r="40" spans="1:60" outlineLevel="1" x14ac:dyDescent="0.2">
      <c r="A40" s="215">
        <v>15</v>
      </c>
      <c r="B40" s="221" t="s">
        <v>169</v>
      </c>
      <c r="C40" s="265" t="s">
        <v>170</v>
      </c>
      <c r="D40" s="223" t="s">
        <v>125</v>
      </c>
      <c r="E40" s="230">
        <v>20</v>
      </c>
      <c r="F40" s="233"/>
      <c r="G40" s="234">
        <f>ROUND(E40*F40,2)</f>
        <v>0</v>
      </c>
      <c r="H40" s="233"/>
      <c r="I40" s="234">
        <f>ROUND(E40*H40,2)</f>
        <v>0</v>
      </c>
      <c r="J40" s="233"/>
      <c r="K40" s="234">
        <f>ROUND(E40*J40,2)</f>
        <v>0</v>
      </c>
      <c r="L40" s="234">
        <v>21</v>
      </c>
      <c r="M40" s="234">
        <f>G40*(1+L40/100)</f>
        <v>0</v>
      </c>
      <c r="N40" s="224">
        <v>1.17E-3</v>
      </c>
      <c r="O40" s="224">
        <f>ROUND(E40*N40,5)</f>
        <v>2.3400000000000001E-2</v>
      </c>
      <c r="P40" s="224">
        <v>7.5999999999999998E-2</v>
      </c>
      <c r="Q40" s="224">
        <f>ROUND(E40*P40,5)</f>
        <v>1.52</v>
      </c>
      <c r="R40" s="224"/>
      <c r="S40" s="224"/>
      <c r="T40" s="225">
        <v>0.93899999999999995</v>
      </c>
      <c r="U40" s="224">
        <f>ROUND(E40*T40,2)</f>
        <v>18.78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126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15"/>
      <c r="B41" s="221"/>
      <c r="C41" s="266" t="s">
        <v>171</v>
      </c>
      <c r="D41" s="226"/>
      <c r="E41" s="231">
        <v>20</v>
      </c>
      <c r="F41" s="234"/>
      <c r="G41" s="234"/>
      <c r="H41" s="234"/>
      <c r="I41" s="234"/>
      <c r="J41" s="234"/>
      <c r="K41" s="234"/>
      <c r="L41" s="234"/>
      <c r="M41" s="234"/>
      <c r="N41" s="224"/>
      <c r="O41" s="224"/>
      <c r="P41" s="224"/>
      <c r="Q41" s="224"/>
      <c r="R41" s="224"/>
      <c r="S41" s="224"/>
      <c r="T41" s="225"/>
      <c r="U41" s="224"/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128</v>
      </c>
      <c r="AF41" s="214">
        <v>0</v>
      </c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ht="22.5" outlineLevel="1" x14ac:dyDescent="0.2">
      <c r="A42" s="215">
        <v>16</v>
      </c>
      <c r="B42" s="221" t="s">
        <v>172</v>
      </c>
      <c r="C42" s="265" t="s">
        <v>173</v>
      </c>
      <c r="D42" s="223" t="s">
        <v>125</v>
      </c>
      <c r="E42" s="230">
        <v>120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21</v>
      </c>
      <c r="M42" s="234">
        <f>G42*(1+L42/100)</f>
        <v>0</v>
      </c>
      <c r="N42" s="224">
        <v>6.7000000000000002E-4</v>
      </c>
      <c r="O42" s="224">
        <f>ROUND(E42*N42,5)</f>
        <v>8.0399999999999999E-2</v>
      </c>
      <c r="P42" s="224">
        <v>0.26100000000000001</v>
      </c>
      <c r="Q42" s="224">
        <f>ROUND(E42*P42,5)</f>
        <v>31.32</v>
      </c>
      <c r="R42" s="224"/>
      <c r="S42" s="224"/>
      <c r="T42" s="225">
        <v>0.25800000000000001</v>
      </c>
      <c r="U42" s="224">
        <f>ROUND(E42*T42,2)</f>
        <v>30.96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126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15"/>
      <c r="B43" s="221"/>
      <c r="C43" s="266" t="s">
        <v>174</v>
      </c>
      <c r="D43" s="226"/>
      <c r="E43" s="231">
        <v>120</v>
      </c>
      <c r="F43" s="234"/>
      <c r="G43" s="234"/>
      <c r="H43" s="234"/>
      <c r="I43" s="234"/>
      <c r="J43" s="234"/>
      <c r="K43" s="234"/>
      <c r="L43" s="234"/>
      <c r="M43" s="234"/>
      <c r="N43" s="224"/>
      <c r="O43" s="224"/>
      <c r="P43" s="224"/>
      <c r="Q43" s="224"/>
      <c r="R43" s="224"/>
      <c r="S43" s="224"/>
      <c r="T43" s="225"/>
      <c r="U43" s="224"/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128</v>
      </c>
      <c r="AF43" s="214">
        <v>0</v>
      </c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15">
        <v>17</v>
      </c>
      <c r="B44" s="221" t="s">
        <v>175</v>
      </c>
      <c r="C44" s="265" t="s">
        <v>176</v>
      </c>
      <c r="D44" s="223" t="s">
        <v>125</v>
      </c>
      <c r="E44" s="230">
        <v>20</v>
      </c>
      <c r="F44" s="233"/>
      <c r="G44" s="234">
        <f>ROUND(E44*F44,2)</f>
        <v>0</v>
      </c>
      <c r="H44" s="233"/>
      <c r="I44" s="234">
        <f>ROUND(E44*H44,2)</f>
        <v>0</v>
      </c>
      <c r="J44" s="233"/>
      <c r="K44" s="234">
        <f>ROUND(E44*J44,2)</f>
        <v>0</v>
      </c>
      <c r="L44" s="234">
        <v>21</v>
      </c>
      <c r="M44" s="234">
        <f>G44*(1+L44/100)</f>
        <v>0</v>
      </c>
      <c r="N44" s="224">
        <v>0</v>
      </c>
      <c r="O44" s="224">
        <f>ROUND(E44*N44,5)</f>
        <v>0</v>
      </c>
      <c r="P44" s="224">
        <v>0.02</v>
      </c>
      <c r="Q44" s="224">
        <f>ROUND(E44*P44,5)</f>
        <v>0.4</v>
      </c>
      <c r="R44" s="224"/>
      <c r="S44" s="224"/>
      <c r="T44" s="225">
        <v>0.29570000000000002</v>
      </c>
      <c r="U44" s="224">
        <f>ROUND(E44*T44,2)</f>
        <v>5.91</v>
      </c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133</v>
      </c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>
        <v>18</v>
      </c>
      <c r="B45" s="221" t="s">
        <v>177</v>
      </c>
      <c r="C45" s="265" t="s">
        <v>178</v>
      </c>
      <c r="D45" s="223" t="s">
        <v>179</v>
      </c>
      <c r="E45" s="230">
        <v>0.27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21</v>
      </c>
      <c r="M45" s="234">
        <f>G45*(1+L45/100)</f>
        <v>0</v>
      </c>
      <c r="N45" s="224">
        <v>1.2489999999999999E-2</v>
      </c>
      <c r="O45" s="224">
        <f>ROUND(E45*N45,5)</f>
        <v>3.3700000000000002E-3</v>
      </c>
      <c r="P45" s="224">
        <v>1.8</v>
      </c>
      <c r="Q45" s="224">
        <f>ROUND(E45*P45,5)</f>
        <v>0.48599999999999999</v>
      </c>
      <c r="R45" s="224"/>
      <c r="S45" s="224"/>
      <c r="T45" s="225">
        <v>3.3149999999999999</v>
      </c>
      <c r="U45" s="224">
        <f>ROUND(E45*T45,2)</f>
        <v>0.9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126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15"/>
      <c r="B46" s="221"/>
      <c r="C46" s="266" t="s">
        <v>180</v>
      </c>
      <c r="D46" s="226"/>
      <c r="E46" s="231">
        <v>0.27</v>
      </c>
      <c r="F46" s="234"/>
      <c r="G46" s="234"/>
      <c r="H46" s="234"/>
      <c r="I46" s="234"/>
      <c r="J46" s="234"/>
      <c r="K46" s="234"/>
      <c r="L46" s="234"/>
      <c r="M46" s="234"/>
      <c r="N46" s="224"/>
      <c r="O46" s="224"/>
      <c r="P46" s="224"/>
      <c r="Q46" s="224"/>
      <c r="R46" s="224"/>
      <c r="S46" s="224"/>
      <c r="T46" s="225"/>
      <c r="U46" s="224"/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128</v>
      </c>
      <c r="AF46" s="214">
        <v>0</v>
      </c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15">
        <v>19</v>
      </c>
      <c r="B47" s="221" t="s">
        <v>181</v>
      </c>
      <c r="C47" s="265" t="s">
        <v>182</v>
      </c>
      <c r="D47" s="223" t="s">
        <v>125</v>
      </c>
      <c r="E47" s="230">
        <v>6.36</v>
      </c>
      <c r="F47" s="233"/>
      <c r="G47" s="234">
        <f>ROUND(E47*F47,2)</f>
        <v>0</v>
      </c>
      <c r="H47" s="233"/>
      <c r="I47" s="234">
        <f>ROUND(E47*H47,2)</f>
        <v>0</v>
      </c>
      <c r="J47" s="233"/>
      <c r="K47" s="234">
        <f>ROUND(E47*J47,2)</f>
        <v>0</v>
      </c>
      <c r="L47" s="234">
        <v>21</v>
      </c>
      <c r="M47" s="234">
        <f>G47*(1+L47/100)</f>
        <v>0</v>
      </c>
      <c r="N47" s="224">
        <v>1E-3</v>
      </c>
      <c r="O47" s="224">
        <f>ROUND(E47*N47,5)</f>
        <v>6.3600000000000002E-3</v>
      </c>
      <c r="P47" s="224">
        <v>3.492E-2</v>
      </c>
      <c r="Q47" s="224">
        <f>ROUND(E47*P47,5)</f>
        <v>0.22209000000000001</v>
      </c>
      <c r="R47" s="224"/>
      <c r="S47" s="224"/>
      <c r="T47" s="225">
        <v>0.52100000000000002</v>
      </c>
      <c r="U47" s="224">
        <f>ROUND(E47*T47,2)</f>
        <v>3.31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126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15"/>
      <c r="B48" s="221"/>
      <c r="C48" s="266" t="s">
        <v>183</v>
      </c>
      <c r="D48" s="226"/>
      <c r="E48" s="231">
        <v>6.36</v>
      </c>
      <c r="F48" s="234"/>
      <c r="G48" s="234"/>
      <c r="H48" s="234"/>
      <c r="I48" s="234"/>
      <c r="J48" s="234"/>
      <c r="K48" s="234"/>
      <c r="L48" s="234"/>
      <c r="M48" s="234"/>
      <c r="N48" s="224"/>
      <c r="O48" s="224"/>
      <c r="P48" s="224"/>
      <c r="Q48" s="224"/>
      <c r="R48" s="224"/>
      <c r="S48" s="224"/>
      <c r="T48" s="225"/>
      <c r="U48" s="224"/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128</v>
      </c>
      <c r="AF48" s="214">
        <v>0</v>
      </c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x14ac:dyDescent="0.2">
      <c r="A49" s="216" t="s">
        <v>121</v>
      </c>
      <c r="B49" s="222" t="s">
        <v>74</v>
      </c>
      <c r="C49" s="267" t="s">
        <v>75</v>
      </c>
      <c r="D49" s="227"/>
      <c r="E49" s="232"/>
      <c r="F49" s="235"/>
      <c r="G49" s="235">
        <f>SUMIF(AE50:AE53,"&lt;&gt;NOR",G50:G53)</f>
        <v>0</v>
      </c>
      <c r="H49" s="235"/>
      <c r="I49" s="235">
        <f>SUM(I50:I53)</f>
        <v>0</v>
      </c>
      <c r="J49" s="235"/>
      <c r="K49" s="235">
        <f>SUM(K50:K53)</f>
        <v>0</v>
      </c>
      <c r="L49" s="235"/>
      <c r="M49" s="235">
        <f>SUM(M50:M53)</f>
        <v>0</v>
      </c>
      <c r="N49" s="228"/>
      <c r="O49" s="228">
        <f>SUM(O50:O53)</f>
        <v>0</v>
      </c>
      <c r="P49" s="228"/>
      <c r="Q49" s="228">
        <f>SUM(Q50:Q53)</f>
        <v>0</v>
      </c>
      <c r="R49" s="228"/>
      <c r="S49" s="228"/>
      <c r="T49" s="229"/>
      <c r="U49" s="228">
        <f>SUM(U50:U53)</f>
        <v>12.48</v>
      </c>
      <c r="AE49" t="s">
        <v>122</v>
      </c>
    </row>
    <row r="50" spans="1:60" outlineLevel="1" x14ac:dyDescent="0.2">
      <c r="A50" s="215">
        <v>20</v>
      </c>
      <c r="B50" s="221" t="s">
        <v>184</v>
      </c>
      <c r="C50" s="265" t="s">
        <v>185</v>
      </c>
      <c r="D50" s="223" t="s">
        <v>161</v>
      </c>
      <c r="E50" s="230">
        <v>15</v>
      </c>
      <c r="F50" s="233"/>
      <c r="G50" s="234">
        <f>ROUND(E50*F50,2)</f>
        <v>0</v>
      </c>
      <c r="H50" s="233"/>
      <c r="I50" s="234">
        <f>ROUND(E50*H50,2)</f>
        <v>0</v>
      </c>
      <c r="J50" s="233"/>
      <c r="K50" s="234">
        <f>ROUND(E50*J50,2)</f>
        <v>0</v>
      </c>
      <c r="L50" s="234">
        <v>21</v>
      </c>
      <c r="M50" s="234">
        <f>G50*(1+L50/100)</f>
        <v>0</v>
      </c>
      <c r="N50" s="224">
        <v>0</v>
      </c>
      <c r="O50" s="224">
        <f>ROUND(E50*N50,5)</f>
        <v>0</v>
      </c>
      <c r="P50" s="224">
        <v>0</v>
      </c>
      <c r="Q50" s="224">
        <f>ROUND(E50*P50,5)</f>
        <v>0</v>
      </c>
      <c r="R50" s="224"/>
      <c r="S50" s="224"/>
      <c r="T50" s="225">
        <v>0</v>
      </c>
      <c r="U50" s="224">
        <f>ROUND(E50*T50,2)</f>
        <v>0</v>
      </c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126</v>
      </c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15">
        <v>21</v>
      </c>
      <c r="B51" s="221" t="s">
        <v>186</v>
      </c>
      <c r="C51" s="265" t="s">
        <v>187</v>
      </c>
      <c r="D51" s="223" t="s">
        <v>161</v>
      </c>
      <c r="E51" s="230">
        <v>1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34">
        <v>21</v>
      </c>
      <c r="M51" s="234">
        <f>G51*(1+L51/100)</f>
        <v>0</v>
      </c>
      <c r="N51" s="224">
        <v>0</v>
      </c>
      <c r="O51" s="224">
        <f>ROUND(E51*N51,5)</f>
        <v>0</v>
      </c>
      <c r="P51" s="224">
        <v>0</v>
      </c>
      <c r="Q51" s="224">
        <f>ROUND(E51*P51,5)</f>
        <v>0</v>
      </c>
      <c r="R51" s="224"/>
      <c r="S51" s="224"/>
      <c r="T51" s="225">
        <v>0</v>
      </c>
      <c r="U51" s="224">
        <f>ROUND(E51*T51,2)</f>
        <v>0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126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>
        <v>22</v>
      </c>
      <c r="B52" s="221" t="s">
        <v>188</v>
      </c>
      <c r="C52" s="265" t="s">
        <v>189</v>
      </c>
      <c r="D52" s="223" t="s">
        <v>161</v>
      </c>
      <c r="E52" s="230">
        <v>15</v>
      </c>
      <c r="F52" s="233"/>
      <c r="G52" s="234">
        <f>ROUND(E52*F52,2)</f>
        <v>0</v>
      </c>
      <c r="H52" s="233"/>
      <c r="I52" s="234">
        <f>ROUND(E52*H52,2)</f>
        <v>0</v>
      </c>
      <c r="J52" s="233"/>
      <c r="K52" s="234">
        <f>ROUND(E52*J52,2)</f>
        <v>0</v>
      </c>
      <c r="L52" s="234">
        <v>21</v>
      </c>
      <c r="M52" s="234">
        <f>G52*(1+L52/100)</f>
        <v>0</v>
      </c>
      <c r="N52" s="224">
        <v>0</v>
      </c>
      <c r="O52" s="224">
        <f>ROUND(E52*N52,5)</f>
        <v>0</v>
      </c>
      <c r="P52" s="224">
        <v>0</v>
      </c>
      <c r="Q52" s="224">
        <f>ROUND(E52*P52,5)</f>
        <v>0</v>
      </c>
      <c r="R52" s="224"/>
      <c r="S52" s="224"/>
      <c r="T52" s="225">
        <v>0.83199999999999996</v>
      </c>
      <c r="U52" s="224">
        <f>ROUND(E52*T52,2)</f>
        <v>12.48</v>
      </c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126</v>
      </c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15">
        <v>23</v>
      </c>
      <c r="B53" s="221" t="s">
        <v>190</v>
      </c>
      <c r="C53" s="265" t="s">
        <v>191</v>
      </c>
      <c r="D53" s="223" t="s">
        <v>161</v>
      </c>
      <c r="E53" s="230">
        <v>15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21</v>
      </c>
      <c r="M53" s="234">
        <f>G53*(1+L53/100)</f>
        <v>0</v>
      </c>
      <c r="N53" s="224">
        <v>0</v>
      </c>
      <c r="O53" s="224">
        <f>ROUND(E53*N53,5)</f>
        <v>0</v>
      </c>
      <c r="P53" s="224">
        <v>0</v>
      </c>
      <c r="Q53" s="224">
        <f>ROUND(E53*P53,5)</f>
        <v>0</v>
      </c>
      <c r="R53" s="224"/>
      <c r="S53" s="224"/>
      <c r="T53" s="225">
        <v>0</v>
      </c>
      <c r="U53" s="224">
        <f>ROUND(E53*T53,2)</f>
        <v>0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126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x14ac:dyDescent="0.2">
      <c r="A54" s="216" t="s">
        <v>121</v>
      </c>
      <c r="B54" s="222" t="s">
        <v>76</v>
      </c>
      <c r="C54" s="267" t="s">
        <v>77</v>
      </c>
      <c r="D54" s="227"/>
      <c r="E54" s="232"/>
      <c r="F54" s="235"/>
      <c r="G54" s="235">
        <f>SUMIF(AE55:AE55,"&lt;&gt;NOR",G55:G55)</f>
        <v>0</v>
      </c>
      <c r="H54" s="235"/>
      <c r="I54" s="235">
        <f>SUM(I55:I55)</f>
        <v>0</v>
      </c>
      <c r="J54" s="235"/>
      <c r="K54" s="235">
        <f>SUM(K55:K55)</f>
        <v>0</v>
      </c>
      <c r="L54" s="235"/>
      <c r="M54" s="235">
        <f>SUM(M55:M55)</f>
        <v>0</v>
      </c>
      <c r="N54" s="228"/>
      <c r="O54" s="228">
        <f>SUM(O55:O55)</f>
        <v>0</v>
      </c>
      <c r="P54" s="228"/>
      <c r="Q54" s="228">
        <f>SUM(Q55:Q55)</f>
        <v>0</v>
      </c>
      <c r="R54" s="228"/>
      <c r="S54" s="228"/>
      <c r="T54" s="229"/>
      <c r="U54" s="228">
        <f>SUM(U55:U55)</f>
        <v>3.07</v>
      </c>
      <c r="AE54" t="s">
        <v>122</v>
      </c>
    </row>
    <row r="55" spans="1:60" outlineLevel="1" x14ac:dyDescent="0.2">
      <c r="A55" s="215">
        <v>24</v>
      </c>
      <c r="B55" s="221" t="s">
        <v>192</v>
      </c>
      <c r="C55" s="265" t="s">
        <v>193</v>
      </c>
      <c r="D55" s="223" t="s">
        <v>161</v>
      </c>
      <c r="E55" s="230">
        <v>10</v>
      </c>
      <c r="F55" s="233"/>
      <c r="G55" s="234">
        <f>ROUND(E55*F55,2)</f>
        <v>0</v>
      </c>
      <c r="H55" s="233"/>
      <c r="I55" s="234">
        <f>ROUND(E55*H55,2)</f>
        <v>0</v>
      </c>
      <c r="J55" s="233"/>
      <c r="K55" s="234">
        <f>ROUND(E55*J55,2)</f>
        <v>0</v>
      </c>
      <c r="L55" s="234">
        <v>21</v>
      </c>
      <c r="M55" s="234">
        <f>G55*(1+L55/100)</f>
        <v>0</v>
      </c>
      <c r="N55" s="224">
        <v>0</v>
      </c>
      <c r="O55" s="224">
        <f>ROUND(E55*N55,5)</f>
        <v>0</v>
      </c>
      <c r="P55" s="224">
        <v>0</v>
      </c>
      <c r="Q55" s="224">
        <f>ROUND(E55*P55,5)</f>
        <v>0</v>
      </c>
      <c r="R55" s="224"/>
      <c r="S55" s="224"/>
      <c r="T55" s="225">
        <v>0.307</v>
      </c>
      <c r="U55" s="224">
        <f>ROUND(E55*T55,2)</f>
        <v>3.07</v>
      </c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126</v>
      </c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x14ac:dyDescent="0.2">
      <c r="A56" s="216" t="s">
        <v>121</v>
      </c>
      <c r="B56" s="222" t="s">
        <v>78</v>
      </c>
      <c r="C56" s="267" t="s">
        <v>79</v>
      </c>
      <c r="D56" s="227"/>
      <c r="E56" s="232"/>
      <c r="F56" s="235"/>
      <c r="G56" s="235">
        <f>SUMIF(AE57:AE58,"&lt;&gt;NOR",G57:G58)</f>
        <v>0</v>
      </c>
      <c r="H56" s="235"/>
      <c r="I56" s="235">
        <f>SUM(I57:I58)</f>
        <v>0</v>
      </c>
      <c r="J56" s="235"/>
      <c r="K56" s="235">
        <f>SUM(K57:K58)</f>
        <v>0</v>
      </c>
      <c r="L56" s="235"/>
      <c r="M56" s="235">
        <f>SUM(M57:M58)</f>
        <v>0</v>
      </c>
      <c r="N56" s="228"/>
      <c r="O56" s="228">
        <f>SUM(O57:O58)</f>
        <v>1.1560000000000001E-2</v>
      </c>
      <c r="P56" s="228"/>
      <c r="Q56" s="228">
        <f>SUM(Q57:Q58)</f>
        <v>0</v>
      </c>
      <c r="R56" s="228"/>
      <c r="S56" s="228"/>
      <c r="T56" s="229"/>
      <c r="U56" s="228">
        <f>SUM(U57:U58)</f>
        <v>1.54</v>
      </c>
      <c r="AE56" t="s">
        <v>122</v>
      </c>
    </row>
    <row r="57" spans="1:60" outlineLevel="1" x14ac:dyDescent="0.2">
      <c r="A57" s="215">
        <v>25</v>
      </c>
      <c r="B57" s="221" t="s">
        <v>194</v>
      </c>
      <c r="C57" s="265" t="s">
        <v>195</v>
      </c>
      <c r="D57" s="223" t="s">
        <v>125</v>
      </c>
      <c r="E57" s="230">
        <v>4</v>
      </c>
      <c r="F57" s="233"/>
      <c r="G57" s="234">
        <f>ROUND(E57*F57,2)</f>
        <v>0</v>
      </c>
      <c r="H57" s="233"/>
      <c r="I57" s="234">
        <f>ROUND(E57*H57,2)</f>
        <v>0</v>
      </c>
      <c r="J57" s="233"/>
      <c r="K57" s="234">
        <f>ROUND(E57*J57,2)</f>
        <v>0</v>
      </c>
      <c r="L57" s="234">
        <v>21</v>
      </c>
      <c r="M57" s="234">
        <f>G57*(1+L57/100)</f>
        <v>0</v>
      </c>
      <c r="N57" s="224">
        <v>2.8900000000000002E-3</v>
      </c>
      <c r="O57" s="224">
        <f>ROUND(E57*N57,5)</f>
        <v>1.1560000000000001E-2</v>
      </c>
      <c r="P57" s="224">
        <v>0</v>
      </c>
      <c r="Q57" s="224">
        <f>ROUND(E57*P57,5)</f>
        <v>0</v>
      </c>
      <c r="R57" s="224"/>
      <c r="S57" s="224"/>
      <c r="T57" s="225">
        <v>0.38500000000000001</v>
      </c>
      <c r="U57" s="224">
        <f>ROUND(E57*T57,2)</f>
        <v>1.54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126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15"/>
      <c r="B58" s="221"/>
      <c r="C58" s="266" t="s">
        <v>196</v>
      </c>
      <c r="D58" s="226"/>
      <c r="E58" s="231">
        <v>4</v>
      </c>
      <c r="F58" s="234"/>
      <c r="G58" s="234"/>
      <c r="H58" s="234"/>
      <c r="I58" s="234"/>
      <c r="J58" s="234"/>
      <c r="K58" s="234"/>
      <c r="L58" s="234"/>
      <c r="M58" s="234"/>
      <c r="N58" s="224"/>
      <c r="O58" s="224"/>
      <c r="P58" s="224"/>
      <c r="Q58" s="224"/>
      <c r="R58" s="224"/>
      <c r="S58" s="224"/>
      <c r="T58" s="225"/>
      <c r="U58" s="224"/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128</v>
      </c>
      <c r="AF58" s="214">
        <v>0</v>
      </c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x14ac:dyDescent="0.2">
      <c r="A59" s="216" t="s">
        <v>121</v>
      </c>
      <c r="B59" s="222" t="s">
        <v>80</v>
      </c>
      <c r="C59" s="267" t="s">
        <v>81</v>
      </c>
      <c r="D59" s="227"/>
      <c r="E59" s="232"/>
      <c r="F59" s="235"/>
      <c r="G59" s="235">
        <f>SUMIF(AE60:AE61,"&lt;&gt;NOR",G60:G61)</f>
        <v>0</v>
      </c>
      <c r="H59" s="235"/>
      <c r="I59" s="235">
        <f>SUM(I60:I61)</f>
        <v>0</v>
      </c>
      <c r="J59" s="235"/>
      <c r="K59" s="235">
        <f>SUM(K60:K61)</f>
        <v>0</v>
      </c>
      <c r="L59" s="235"/>
      <c r="M59" s="235">
        <f>SUM(M60:M61)</f>
        <v>0</v>
      </c>
      <c r="N59" s="228"/>
      <c r="O59" s="228">
        <f>SUM(O60:O61)</f>
        <v>2.32E-3</v>
      </c>
      <c r="P59" s="228"/>
      <c r="Q59" s="228">
        <f>SUM(Q60:Q61)</f>
        <v>0</v>
      </c>
      <c r="R59" s="228"/>
      <c r="S59" s="228"/>
      <c r="T59" s="229"/>
      <c r="U59" s="228">
        <f>SUM(U60:U61)</f>
        <v>0.98</v>
      </c>
      <c r="AE59" t="s">
        <v>122</v>
      </c>
    </row>
    <row r="60" spans="1:60" ht="22.5" outlineLevel="1" x14ac:dyDescent="0.2">
      <c r="A60" s="215">
        <v>26</v>
      </c>
      <c r="B60" s="221" t="s">
        <v>197</v>
      </c>
      <c r="C60" s="265" t="s">
        <v>198</v>
      </c>
      <c r="D60" s="223" t="s">
        <v>132</v>
      </c>
      <c r="E60" s="230">
        <v>1.375</v>
      </c>
      <c r="F60" s="233"/>
      <c r="G60" s="234">
        <f>ROUND(E60*F60,2)</f>
        <v>0</v>
      </c>
      <c r="H60" s="233"/>
      <c r="I60" s="234">
        <f>ROUND(E60*H60,2)</f>
        <v>0</v>
      </c>
      <c r="J60" s="233"/>
      <c r="K60" s="234">
        <f>ROUND(E60*J60,2)</f>
        <v>0</v>
      </c>
      <c r="L60" s="234">
        <v>21</v>
      </c>
      <c r="M60" s="234">
        <f>G60*(1+L60/100)</f>
        <v>0</v>
      </c>
      <c r="N60" s="224">
        <v>1.6900000000000001E-3</v>
      </c>
      <c r="O60" s="224">
        <f>ROUND(E60*N60,5)</f>
        <v>2.32E-3</v>
      </c>
      <c r="P60" s="224">
        <v>0</v>
      </c>
      <c r="Q60" s="224">
        <f>ROUND(E60*P60,5)</f>
        <v>0</v>
      </c>
      <c r="R60" s="224"/>
      <c r="S60" s="224"/>
      <c r="T60" s="225">
        <v>0.71099999999999997</v>
      </c>
      <c r="U60" s="224">
        <f>ROUND(E60*T60,2)</f>
        <v>0.98</v>
      </c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126</v>
      </c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15"/>
      <c r="B61" s="221"/>
      <c r="C61" s="266" t="s">
        <v>199</v>
      </c>
      <c r="D61" s="226"/>
      <c r="E61" s="231">
        <v>1.375</v>
      </c>
      <c r="F61" s="234"/>
      <c r="G61" s="234"/>
      <c r="H61" s="234"/>
      <c r="I61" s="234"/>
      <c r="J61" s="234"/>
      <c r="K61" s="234"/>
      <c r="L61" s="234"/>
      <c r="M61" s="234"/>
      <c r="N61" s="224"/>
      <c r="O61" s="224"/>
      <c r="P61" s="224"/>
      <c r="Q61" s="224"/>
      <c r="R61" s="224"/>
      <c r="S61" s="224"/>
      <c r="T61" s="225"/>
      <c r="U61" s="224"/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128</v>
      </c>
      <c r="AF61" s="214">
        <v>0</v>
      </c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x14ac:dyDescent="0.2">
      <c r="A62" s="216" t="s">
        <v>121</v>
      </c>
      <c r="B62" s="222" t="s">
        <v>82</v>
      </c>
      <c r="C62" s="267" t="s">
        <v>83</v>
      </c>
      <c r="D62" s="227"/>
      <c r="E62" s="232"/>
      <c r="F62" s="235"/>
      <c r="G62" s="235">
        <f>SUMIF(AE63:AE72,"&lt;&gt;NOR",G63:G72)</f>
        <v>0</v>
      </c>
      <c r="H62" s="235"/>
      <c r="I62" s="235">
        <f>SUM(I63:I72)</f>
        <v>0</v>
      </c>
      <c r="J62" s="235"/>
      <c r="K62" s="235">
        <f>SUM(K63:K72)</f>
        <v>0</v>
      </c>
      <c r="L62" s="235"/>
      <c r="M62" s="235">
        <f>SUM(M63:M72)</f>
        <v>0</v>
      </c>
      <c r="N62" s="228"/>
      <c r="O62" s="228">
        <f>SUM(O63:O72)</f>
        <v>0.39738000000000001</v>
      </c>
      <c r="P62" s="228"/>
      <c r="Q62" s="228">
        <f>SUM(Q63:Q72)</f>
        <v>8.8099999999999998E-2</v>
      </c>
      <c r="R62" s="228"/>
      <c r="S62" s="228"/>
      <c r="T62" s="229"/>
      <c r="U62" s="228">
        <f>SUM(U63:U72)</f>
        <v>28.36</v>
      </c>
      <c r="AE62" t="s">
        <v>122</v>
      </c>
    </row>
    <row r="63" spans="1:60" outlineLevel="1" x14ac:dyDescent="0.2">
      <c r="A63" s="215">
        <v>27</v>
      </c>
      <c r="B63" s="221" t="s">
        <v>200</v>
      </c>
      <c r="C63" s="265" t="s">
        <v>201</v>
      </c>
      <c r="D63" s="223" t="s">
        <v>158</v>
      </c>
      <c r="E63" s="230">
        <v>1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21</v>
      </c>
      <c r="M63" s="234">
        <f>G63*(1+L63/100)</f>
        <v>0</v>
      </c>
      <c r="N63" s="224">
        <v>0.122</v>
      </c>
      <c r="O63" s="224">
        <f>ROUND(E63*N63,5)</f>
        <v>0.122</v>
      </c>
      <c r="P63" s="224">
        <v>0</v>
      </c>
      <c r="Q63" s="224">
        <f>ROUND(E63*P63,5)</f>
        <v>0</v>
      </c>
      <c r="R63" s="224"/>
      <c r="S63" s="224"/>
      <c r="T63" s="225">
        <v>4.0723599999999998</v>
      </c>
      <c r="U63" s="224">
        <f>ROUND(E63*T63,2)</f>
        <v>4.07</v>
      </c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126</v>
      </c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15">
        <v>28</v>
      </c>
      <c r="B64" s="221" t="s">
        <v>202</v>
      </c>
      <c r="C64" s="265" t="s">
        <v>203</v>
      </c>
      <c r="D64" s="223" t="s">
        <v>158</v>
      </c>
      <c r="E64" s="230">
        <v>1</v>
      </c>
      <c r="F64" s="233"/>
      <c r="G64" s="234">
        <f>ROUND(E64*F64,2)</f>
        <v>0</v>
      </c>
      <c r="H64" s="233"/>
      <c r="I64" s="234">
        <f>ROUND(E64*H64,2)</f>
        <v>0</v>
      </c>
      <c r="J64" s="233"/>
      <c r="K64" s="234">
        <f>ROUND(E64*J64,2)</f>
        <v>0</v>
      </c>
      <c r="L64" s="234">
        <v>21</v>
      </c>
      <c r="M64" s="234">
        <f>G64*(1+L64/100)</f>
        <v>0</v>
      </c>
      <c r="N64" s="224">
        <v>0.122</v>
      </c>
      <c r="O64" s="224">
        <f>ROUND(E64*N64,5)</f>
        <v>0.122</v>
      </c>
      <c r="P64" s="224">
        <v>0</v>
      </c>
      <c r="Q64" s="224">
        <f>ROUND(E64*P64,5)</f>
        <v>0</v>
      </c>
      <c r="R64" s="224"/>
      <c r="S64" s="224"/>
      <c r="T64" s="225">
        <v>4.0723599999999998</v>
      </c>
      <c r="U64" s="224">
        <f>ROUND(E64*T64,2)</f>
        <v>4.07</v>
      </c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126</v>
      </c>
      <c r="AF64" s="214"/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15">
        <v>29</v>
      </c>
      <c r="B65" s="221" t="s">
        <v>204</v>
      </c>
      <c r="C65" s="265" t="s">
        <v>205</v>
      </c>
      <c r="D65" s="223" t="s">
        <v>161</v>
      </c>
      <c r="E65" s="230">
        <v>1</v>
      </c>
      <c r="F65" s="233"/>
      <c r="G65" s="234">
        <f>ROUND(E65*F65,2)</f>
        <v>0</v>
      </c>
      <c r="H65" s="233"/>
      <c r="I65" s="234">
        <f>ROUND(E65*H65,2)</f>
        <v>0</v>
      </c>
      <c r="J65" s="233"/>
      <c r="K65" s="234">
        <f>ROUND(E65*J65,2)</f>
        <v>0</v>
      </c>
      <c r="L65" s="234">
        <v>21</v>
      </c>
      <c r="M65" s="234">
        <f>G65*(1+L65/100)</f>
        <v>0</v>
      </c>
      <c r="N65" s="224">
        <v>0</v>
      </c>
      <c r="O65" s="224">
        <f>ROUND(E65*N65,5)</f>
        <v>0</v>
      </c>
      <c r="P65" s="224">
        <v>0</v>
      </c>
      <c r="Q65" s="224">
        <f>ROUND(E65*P65,5)</f>
        <v>0</v>
      </c>
      <c r="R65" s="224"/>
      <c r="S65" s="224"/>
      <c r="T65" s="225">
        <v>2.4209999999999998</v>
      </c>
      <c r="U65" s="224">
        <f>ROUND(E65*T65,2)</f>
        <v>2.42</v>
      </c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126</v>
      </c>
      <c r="AF65" s="214"/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15">
        <v>30</v>
      </c>
      <c r="B66" s="221" t="s">
        <v>206</v>
      </c>
      <c r="C66" s="265" t="s">
        <v>207</v>
      </c>
      <c r="D66" s="223" t="s">
        <v>158</v>
      </c>
      <c r="E66" s="230">
        <v>1</v>
      </c>
      <c r="F66" s="233"/>
      <c r="G66" s="234">
        <f>ROUND(E66*F66,2)</f>
        <v>0</v>
      </c>
      <c r="H66" s="233"/>
      <c r="I66" s="234">
        <f>ROUND(E66*H66,2)</f>
        <v>0</v>
      </c>
      <c r="J66" s="233"/>
      <c r="K66" s="234">
        <f>ROUND(E66*J66,2)</f>
        <v>0</v>
      </c>
      <c r="L66" s="234">
        <v>21</v>
      </c>
      <c r="M66" s="234">
        <f>G66*(1+L66/100)</f>
        <v>0</v>
      </c>
      <c r="N66" s="224">
        <v>0</v>
      </c>
      <c r="O66" s="224">
        <f>ROUND(E66*N66,5)</f>
        <v>0</v>
      </c>
      <c r="P66" s="224">
        <v>8.8099999999999998E-2</v>
      </c>
      <c r="Q66" s="224">
        <f>ROUND(E66*P66,5)</f>
        <v>8.8099999999999998E-2</v>
      </c>
      <c r="R66" s="224"/>
      <c r="S66" s="224"/>
      <c r="T66" s="225">
        <v>0.39</v>
      </c>
      <c r="U66" s="224">
        <f>ROUND(E66*T66,2)</f>
        <v>0.39</v>
      </c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126</v>
      </c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ht="22.5" outlineLevel="1" x14ac:dyDescent="0.2">
      <c r="A67" s="215">
        <v>31</v>
      </c>
      <c r="B67" s="221" t="s">
        <v>208</v>
      </c>
      <c r="C67" s="265" t="s">
        <v>209</v>
      </c>
      <c r="D67" s="223" t="s">
        <v>158</v>
      </c>
      <c r="E67" s="230">
        <v>1</v>
      </c>
      <c r="F67" s="233"/>
      <c r="G67" s="234">
        <f>ROUND(E67*F67,2)</f>
        <v>0</v>
      </c>
      <c r="H67" s="233"/>
      <c r="I67" s="234">
        <f>ROUND(E67*H67,2)</f>
        <v>0</v>
      </c>
      <c r="J67" s="233"/>
      <c r="K67" s="234">
        <f>ROUND(E67*J67,2)</f>
        <v>0</v>
      </c>
      <c r="L67" s="234">
        <v>21</v>
      </c>
      <c r="M67" s="234">
        <f>G67*(1+L67/100)</f>
        <v>0</v>
      </c>
      <c r="N67" s="224">
        <v>2.5000000000000001E-2</v>
      </c>
      <c r="O67" s="224">
        <f>ROUND(E67*N67,5)</f>
        <v>2.5000000000000001E-2</v>
      </c>
      <c r="P67" s="224">
        <v>0</v>
      </c>
      <c r="Q67" s="224">
        <f>ROUND(E67*P67,5)</f>
        <v>0</v>
      </c>
      <c r="R67" s="224"/>
      <c r="S67" s="224"/>
      <c r="T67" s="225">
        <v>3.6505299999999998</v>
      </c>
      <c r="U67" s="224">
        <f>ROUND(E67*T67,2)</f>
        <v>3.65</v>
      </c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126</v>
      </c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ht="22.5" outlineLevel="1" x14ac:dyDescent="0.2">
      <c r="A68" s="215">
        <v>32</v>
      </c>
      <c r="B68" s="221" t="s">
        <v>210</v>
      </c>
      <c r="C68" s="265" t="s">
        <v>211</v>
      </c>
      <c r="D68" s="223" t="s">
        <v>158</v>
      </c>
      <c r="E68" s="230">
        <v>1</v>
      </c>
      <c r="F68" s="233"/>
      <c r="G68" s="234">
        <f>ROUND(E68*F68,2)</f>
        <v>0</v>
      </c>
      <c r="H68" s="233"/>
      <c r="I68" s="234">
        <f>ROUND(E68*H68,2)</f>
        <v>0</v>
      </c>
      <c r="J68" s="233"/>
      <c r="K68" s="234">
        <f>ROUND(E68*J68,2)</f>
        <v>0</v>
      </c>
      <c r="L68" s="234">
        <v>21</v>
      </c>
      <c r="M68" s="234">
        <f>G68*(1+L68/100)</f>
        <v>0</v>
      </c>
      <c r="N68" s="224">
        <v>2.836E-2</v>
      </c>
      <c r="O68" s="224">
        <f>ROUND(E68*N68,5)</f>
        <v>2.836E-2</v>
      </c>
      <c r="P68" s="224">
        <v>0</v>
      </c>
      <c r="Q68" s="224">
        <f>ROUND(E68*P68,5)</f>
        <v>0</v>
      </c>
      <c r="R68" s="224"/>
      <c r="S68" s="224"/>
      <c r="T68" s="225">
        <v>2.8766600000000002</v>
      </c>
      <c r="U68" s="224">
        <f>ROUND(E68*T68,2)</f>
        <v>2.88</v>
      </c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126</v>
      </c>
      <c r="AF68" s="214"/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15">
        <v>33</v>
      </c>
      <c r="B69" s="221" t="s">
        <v>212</v>
      </c>
      <c r="C69" s="265" t="s">
        <v>213</v>
      </c>
      <c r="D69" s="223" t="s">
        <v>158</v>
      </c>
      <c r="E69" s="230">
        <v>2</v>
      </c>
      <c r="F69" s="233"/>
      <c r="G69" s="234">
        <f>ROUND(E69*F69,2)</f>
        <v>0</v>
      </c>
      <c r="H69" s="233"/>
      <c r="I69" s="234">
        <f>ROUND(E69*H69,2)</f>
        <v>0</v>
      </c>
      <c r="J69" s="233"/>
      <c r="K69" s="234">
        <f>ROUND(E69*J69,2)</f>
        <v>0</v>
      </c>
      <c r="L69" s="234">
        <v>21</v>
      </c>
      <c r="M69" s="234">
        <f>G69*(1+L69/100)</f>
        <v>0</v>
      </c>
      <c r="N69" s="224">
        <v>2.836E-2</v>
      </c>
      <c r="O69" s="224">
        <f>ROUND(E69*N69,5)</f>
        <v>5.672E-2</v>
      </c>
      <c r="P69" s="224">
        <v>0</v>
      </c>
      <c r="Q69" s="224">
        <f>ROUND(E69*P69,5)</f>
        <v>0</v>
      </c>
      <c r="R69" s="224"/>
      <c r="S69" s="224"/>
      <c r="T69" s="225">
        <v>2.8766600000000002</v>
      </c>
      <c r="U69" s="224">
        <f>ROUND(E69*T69,2)</f>
        <v>5.75</v>
      </c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126</v>
      </c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ht="22.5" outlineLevel="1" x14ac:dyDescent="0.2">
      <c r="A70" s="215">
        <v>34</v>
      </c>
      <c r="B70" s="221" t="s">
        <v>214</v>
      </c>
      <c r="C70" s="265" t="s">
        <v>215</v>
      </c>
      <c r="D70" s="223" t="s">
        <v>158</v>
      </c>
      <c r="E70" s="230">
        <v>1</v>
      </c>
      <c r="F70" s="233"/>
      <c r="G70" s="234">
        <f>ROUND(E70*F70,2)</f>
        <v>0</v>
      </c>
      <c r="H70" s="233"/>
      <c r="I70" s="234">
        <f>ROUND(E70*H70,2)</f>
        <v>0</v>
      </c>
      <c r="J70" s="233"/>
      <c r="K70" s="234">
        <f>ROUND(E70*J70,2)</f>
        <v>0</v>
      </c>
      <c r="L70" s="234">
        <v>21</v>
      </c>
      <c r="M70" s="234">
        <f>G70*(1+L70/100)</f>
        <v>0</v>
      </c>
      <c r="N70" s="224">
        <v>2.836E-2</v>
      </c>
      <c r="O70" s="224">
        <f>ROUND(E70*N70,5)</f>
        <v>2.836E-2</v>
      </c>
      <c r="P70" s="224">
        <v>0</v>
      </c>
      <c r="Q70" s="224">
        <f>ROUND(E70*P70,5)</f>
        <v>0</v>
      </c>
      <c r="R70" s="224"/>
      <c r="S70" s="224"/>
      <c r="T70" s="225">
        <v>2.8766600000000002</v>
      </c>
      <c r="U70" s="224">
        <f>ROUND(E70*T70,2)</f>
        <v>2.88</v>
      </c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126</v>
      </c>
      <c r="AF70" s="214"/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ht="22.5" outlineLevel="1" x14ac:dyDescent="0.2">
      <c r="A71" s="215">
        <v>35</v>
      </c>
      <c r="B71" s="221" t="s">
        <v>216</v>
      </c>
      <c r="C71" s="265" t="s">
        <v>217</v>
      </c>
      <c r="D71" s="223" t="s">
        <v>132</v>
      </c>
      <c r="E71" s="230">
        <v>4.0149999999999997</v>
      </c>
      <c r="F71" s="233"/>
      <c r="G71" s="234">
        <f>ROUND(E71*F71,2)</f>
        <v>0</v>
      </c>
      <c r="H71" s="233"/>
      <c r="I71" s="234">
        <f>ROUND(E71*H71,2)</f>
        <v>0</v>
      </c>
      <c r="J71" s="233"/>
      <c r="K71" s="234">
        <f>ROUND(E71*J71,2)</f>
        <v>0</v>
      </c>
      <c r="L71" s="234">
        <v>21</v>
      </c>
      <c r="M71" s="234">
        <f>G71*(1+L71/100)</f>
        <v>0</v>
      </c>
      <c r="N71" s="224">
        <v>3.7200000000000002E-3</v>
      </c>
      <c r="O71" s="224">
        <f>ROUND(E71*N71,5)</f>
        <v>1.494E-2</v>
      </c>
      <c r="P71" s="224">
        <v>0</v>
      </c>
      <c r="Q71" s="224">
        <f>ROUND(E71*P71,5)</f>
        <v>0</v>
      </c>
      <c r="R71" s="224"/>
      <c r="S71" s="224"/>
      <c r="T71" s="225">
        <v>0.56137999999999999</v>
      </c>
      <c r="U71" s="224">
        <f>ROUND(E71*T71,2)</f>
        <v>2.25</v>
      </c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133</v>
      </c>
      <c r="AF71" s="214"/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15"/>
      <c r="B72" s="221"/>
      <c r="C72" s="266" t="s">
        <v>218</v>
      </c>
      <c r="D72" s="226"/>
      <c r="E72" s="231">
        <v>4.0149999999999997</v>
      </c>
      <c r="F72" s="234"/>
      <c r="G72" s="234"/>
      <c r="H72" s="234"/>
      <c r="I72" s="234"/>
      <c r="J72" s="234"/>
      <c r="K72" s="234"/>
      <c r="L72" s="234"/>
      <c r="M72" s="234"/>
      <c r="N72" s="224"/>
      <c r="O72" s="224"/>
      <c r="P72" s="224"/>
      <c r="Q72" s="224"/>
      <c r="R72" s="224"/>
      <c r="S72" s="224"/>
      <c r="T72" s="225"/>
      <c r="U72" s="224"/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128</v>
      </c>
      <c r="AF72" s="214">
        <v>0</v>
      </c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x14ac:dyDescent="0.2">
      <c r="A73" s="216" t="s">
        <v>121</v>
      </c>
      <c r="B73" s="222" t="s">
        <v>84</v>
      </c>
      <c r="C73" s="267" t="s">
        <v>85</v>
      </c>
      <c r="D73" s="227"/>
      <c r="E73" s="232"/>
      <c r="F73" s="235"/>
      <c r="G73" s="235">
        <f>SUMIF(AE74:AE75,"&lt;&gt;NOR",G74:G75)</f>
        <v>0</v>
      </c>
      <c r="H73" s="235"/>
      <c r="I73" s="235">
        <f>SUM(I74:I75)</f>
        <v>0</v>
      </c>
      <c r="J73" s="235"/>
      <c r="K73" s="235">
        <f>SUM(K74:K75)</f>
        <v>0</v>
      </c>
      <c r="L73" s="235"/>
      <c r="M73" s="235">
        <f>SUM(M74:M75)</f>
        <v>0</v>
      </c>
      <c r="N73" s="228"/>
      <c r="O73" s="228">
        <f>SUM(O74:O75)</f>
        <v>0.01</v>
      </c>
      <c r="P73" s="228"/>
      <c r="Q73" s="228">
        <f>SUM(Q74:Q75)</f>
        <v>0</v>
      </c>
      <c r="R73" s="228"/>
      <c r="S73" s="228"/>
      <c r="T73" s="229"/>
      <c r="U73" s="228">
        <f>SUM(U74:U75)</f>
        <v>20</v>
      </c>
      <c r="AE73" t="s">
        <v>122</v>
      </c>
    </row>
    <row r="74" spans="1:60" ht="22.5" outlineLevel="1" x14ac:dyDescent="0.2">
      <c r="A74" s="215">
        <v>36</v>
      </c>
      <c r="B74" s="221" t="s">
        <v>219</v>
      </c>
      <c r="C74" s="265" t="s">
        <v>220</v>
      </c>
      <c r="D74" s="223" t="s">
        <v>221</v>
      </c>
      <c r="E74" s="230">
        <v>100</v>
      </c>
      <c r="F74" s="233"/>
      <c r="G74" s="234">
        <f>ROUND(E74*F74,2)</f>
        <v>0</v>
      </c>
      <c r="H74" s="233"/>
      <c r="I74" s="234">
        <f>ROUND(E74*H74,2)</f>
        <v>0</v>
      </c>
      <c r="J74" s="233"/>
      <c r="K74" s="234">
        <f>ROUND(E74*J74,2)</f>
        <v>0</v>
      </c>
      <c r="L74" s="234">
        <v>21</v>
      </c>
      <c r="M74" s="234">
        <f>G74*(1+L74/100)</f>
        <v>0</v>
      </c>
      <c r="N74" s="224">
        <v>5.0000000000000002E-5</v>
      </c>
      <c r="O74" s="224">
        <f>ROUND(E74*N74,5)</f>
        <v>5.0000000000000001E-3</v>
      </c>
      <c r="P74" s="224">
        <v>0</v>
      </c>
      <c r="Q74" s="224">
        <f>ROUND(E74*P74,5)</f>
        <v>0</v>
      </c>
      <c r="R74" s="224"/>
      <c r="S74" s="224"/>
      <c r="T74" s="225">
        <v>0.1</v>
      </c>
      <c r="U74" s="224">
        <f>ROUND(E74*T74,2)</f>
        <v>10</v>
      </c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126</v>
      </c>
      <c r="AF74" s="214"/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ht="22.5" outlineLevel="1" x14ac:dyDescent="0.2">
      <c r="A75" s="215">
        <v>37</v>
      </c>
      <c r="B75" s="221" t="s">
        <v>219</v>
      </c>
      <c r="C75" s="265" t="s">
        <v>222</v>
      </c>
      <c r="D75" s="223" t="s">
        <v>221</v>
      </c>
      <c r="E75" s="230">
        <v>100</v>
      </c>
      <c r="F75" s="233"/>
      <c r="G75" s="234">
        <f>ROUND(E75*F75,2)</f>
        <v>0</v>
      </c>
      <c r="H75" s="233"/>
      <c r="I75" s="234">
        <f>ROUND(E75*H75,2)</f>
        <v>0</v>
      </c>
      <c r="J75" s="233"/>
      <c r="K75" s="234">
        <f>ROUND(E75*J75,2)</f>
        <v>0</v>
      </c>
      <c r="L75" s="234">
        <v>21</v>
      </c>
      <c r="M75" s="234">
        <f>G75*(1+L75/100)</f>
        <v>0</v>
      </c>
      <c r="N75" s="224">
        <v>5.0000000000000002E-5</v>
      </c>
      <c r="O75" s="224">
        <f>ROUND(E75*N75,5)</f>
        <v>5.0000000000000001E-3</v>
      </c>
      <c r="P75" s="224">
        <v>0</v>
      </c>
      <c r="Q75" s="224">
        <f>ROUND(E75*P75,5)</f>
        <v>0</v>
      </c>
      <c r="R75" s="224"/>
      <c r="S75" s="224"/>
      <c r="T75" s="225">
        <v>0.1</v>
      </c>
      <c r="U75" s="224">
        <f>ROUND(E75*T75,2)</f>
        <v>10</v>
      </c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126</v>
      </c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x14ac:dyDescent="0.2">
      <c r="A76" s="216" t="s">
        <v>121</v>
      </c>
      <c r="B76" s="222" t="s">
        <v>86</v>
      </c>
      <c r="C76" s="267" t="s">
        <v>87</v>
      </c>
      <c r="D76" s="227"/>
      <c r="E76" s="232"/>
      <c r="F76" s="235"/>
      <c r="G76" s="235">
        <f>SUMIF(AE77:AE80,"&lt;&gt;NOR",G77:G80)</f>
        <v>0</v>
      </c>
      <c r="H76" s="235"/>
      <c r="I76" s="235">
        <f>SUM(I77:I80)</f>
        <v>0</v>
      </c>
      <c r="J76" s="235"/>
      <c r="K76" s="235">
        <f>SUM(K77:K80)</f>
        <v>0</v>
      </c>
      <c r="L76" s="235"/>
      <c r="M76" s="235">
        <f>SUM(M77:M80)</f>
        <v>0</v>
      </c>
      <c r="N76" s="228"/>
      <c r="O76" s="228">
        <f>SUM(O77:O80)</f>
        <v>2.8397699999999997</v>
      </c>
      <c r="P76" s="228"/>
      <c r="Q76" s="228">
        <f>SUM(Q77:Q80)</f>
        <v>0</v>
      </c>
      <c r="R76" s="228"/>
      <c r="S76" s="228"/>
      <c r="T76" s="229"/>
      <c r="U76" s="228">
        <f>SUM(U77:U80)</f>
        <v>81.34</v>
      </c>
      <c r="AE76" t="s">
        <v>122</v>
      </c>
    </row>
    <row r="77" spans="1:60" ht="22.5" outlineLevel="1" x14ac:dyDescent="0.2">
      <c r="A77" s="215">
        <v>38</v>
      </c>
      <c r="B77" s="221" t="s">
        <v>223</v>
      </c>
      <c r="C77" s="265" t="s">
        <v>224</v>
      </c>
      <c r="D77" s="223" t="s">
        <v>125</v>
      </c>
      <c r="E77" s="230">
        <v>226.6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21</v>
      </c>
      <c r="M77" s="234">
        <f>G77*(1+L77/100)</f>
        <v>0</v>
      </c>
      <c r="N77" s="224">
        <v>1.018E-2</v>
      </c>
      <c r="O77" s="224">
        <f>ROUND(E77*N77,5)</f>
        <v>2.3067899999999999</v>
      </c>
      <c r="P77" s="224">
        <v>0</v>
      </c>
      <c r="Q77" s="224">
        <f>ROUND(E77*P77,5)</f>
        <v>0</v>
      </c>
      <c r="R77" s="224"/>
      <c r="S77" s="224"/>
      <c r="T77" s="225">
        <v>0.31788</v>
      </c>
      <c r="U77" s="224">
        <f>ROUND(E77*T77,2)</f>
        <v>72.03</v>
      </c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133</v>
      </c>
      <c r="AF77" s="214"/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15"/>
      <c r="B78" s="221"/>
      <c r="C78" s="266" t="s">
        <v>225</v>
      </c>
      <c r="D78" s="226"/>
      <c r="E78" s="231">
        <v>226.6</v>
      </c>
      <c r="F78" s="234"/>
      <c r="G78" s="234"/>
      <c r="H78" s="234"/>
      <c r="I78" s="234"/>
      <c r="J78" s="234"/>
      <c r="K78" s="234"/>
      <c r="L78" s="234"/>
      <c r="M78" s="234"/>
      <c r="N78" s="224"/>
      <c r="O78" s="224"/>
      <c r="P78" s="224"/>
      <c r="Q78" s="224"/>
      <c r="R78" s="224"/>
      <c r="S78" s="224"/>
      <c r="T78" s="225"/>
      <c r="U78" s="224"/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128</v>
      </c>
      <c r="AF78" s="214">
        <v>0</v>
      </c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ht="22.5" outlineLevel="1" x14ac:dyDescent="0.2">
      <c r="A79" s="215">
        <v>39</v>
      </c>
      <c r="B79" s="221" t="s">
        <v>226</v>
      </c>
      <c r="C79" s="265" t="s">
        <v>227</v>
      </c>
      <c r="D79" s="223" t="s">
        <v>125</v>
      </c>
      <c r="E79" s="230">
        <v>7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21</v>
      </c>
      <c r="M79" s="234">
        <f>G79*(1+L79/100)</f>
        <v>0</v>
      </c>
      <c r="N79" s="224">
        <v>7.6139999999999999E-2</v>
      </c>
      <c r="O79" s="224">
        <f>ROUND(E79*N79,5)</f>
        <v>0.53298000000000001</v>
      </c>
      <c r="P79" s="224">
        <v>0</v>
      </c>
      <c r="Q79" s="224">
        <f>ROUND(E79*P79,5)</f>
        <v>0</v>
      </c>
      <c r="R79" s="224"/>
      <c r="S79" s="224"/>
      <c r="T79" s="225">
        <v>1.32961</v>
      </c>
      <c r="U79" s="224">
        <f>ROUND(E79*T79,2)</f>
        <v>9.31</v>
      </c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133</v>
      </c>
      <c r="AF79" s="214"/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15"/>
      <c r="B80" s="221"/>
      <c r="C80" s="266" t="s">
        <v>228</v>
      </c>
      <c r="D80" s="226"/>
      <c r="E80" s="231">
        <v>7</v>
      </c>
      <c r="F80" s="234"/>
      <c r="G80" s="234"/>
      <c r="H80" s="234"/>
      <c r="I80" s="234"/>
      <c r="J80" s="234"/>
      <c r="K80" s="234"/>
      <c r="L80" s="234"/>
      <c r="M80" s="234"/>
      <c r="N80" s="224"/>
      <c r="O80" s="224"/>
      <c r="P80" s="224"/>
      <c r="Q80" s="224"/>
      <c r="R80" s="224"/>
      <c r="S80" s="224"/>
      <c r="T80" s="225"/>
      <c r="U80" s="224"/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128</v>
      </c>
      <c r="AF80" s="214">
        <v>0</v>
      </c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x14ac:dyDescent="0.2">
      <c r="A81" s="216" t="s">
        <v>121</v>
      </c>
      <c r="B81" s="222" t="s">
        <v>88</v>
      </c>
      <c r="C81" s="267" t="s">
        <v>89</v>
      </c>
      <c r="D81" s="227"/>
      <c r="E81" s="232"/>
      <c r="F81" s="235"/>
      <c r="G81" s="235">
        <f>SUMIF(AE82:AE88,"&lt;&gt;NOR",G82:G88)</f>
        <v>0</v>
      </c>
      <c r="H81" s="235"/>
      <c r="I81" s="235">
        <f>SUM(I82:I88)</f>
        <v>0</v>
      </c>
      <c r="J81" s="235"/>
      <c r="K81" s="235">
        <f>SUM(K82:K88)</f>
        <v>0</v>
      </c>
      <c r="L81" s="235"/>
      <c r="M81" s="235">
        <f>SUM(M82:M88)</f>
        <v>0</v>
      </c>
      <c r="N81" s="228"/>
      <c r="O81" s="228">
        <f>SUM(O82:O88)</f>
        <v>0.93132999999999999</v>
      </c>
      <c r="P81" s="228"/>
      <c r="Q81" s="228">
        <f>SUM(Q82:Q88)</f>
        <v>0.20599999999999999</v>
      </c>
      <c r="R81" s="228"/>
      <c r="S81" s="228"/>
      <c r="T81" s="229"/>
      <c r="U81" s="228">
        <f>SUM(U82:U88)</f>
        <v>175.61999999999998</v>
      </c>
      <c r="AE81" t="s">
        <v>122</v>
      </c>
    </row>
    <row r="82" spans="1:60" outlineLevel="1" x14ac:dyDescent="0.2">
      <c r="A82" s="215">
        <v>40</v>
      </c>
      <c r="B82" s="221" t="s">
        <v>229</v>
      </c>
      <c r="C82" s="265" t="s">
        <v>230</v>
      </c>
      <c r="D82" s="223" t="s">
        <v>125</v>
      </c>
      <c r="E82" s="230">
        <v>226.6</v>
      </c>
      <c r="F82" s="233"/>
      <c r="G82" s="234">
        <f>ROUND(E82*F82,2)</f>
        <v>0</v>
      </c>
      <c r="H82" s="233"/>
      <c r="I82" s="234">
        <f>ROUND(E82*H82,2)</f>
        <v>0</v>
      </c>
      <c r="J82" s="233"/>
      <c r="K82" s="234">
        <f>ROUND(E82*J82,2)</f>
        <v>0</v>
      </c>
      <c r="L82" s="234">
        <v>21</v>
      </c>
      <c r="M82" s="234">
        <f>G82*(1+L82/100)</f>
        <v>0</v>
      </c>
      <c r="N82" s="224">
        <v>4.1099999999999999E-3</v>
      </c>
      <c r="O82" s="224">
        <f>ROUND(E82*N82,5)</f>
        <v>0.93132999999999999</v>
      </c>
      <c r="P82" s="224">
        <v>0</v>
      </c>
      <c r="Q82" s="224">
        <f>ROUND(E82*P82,5)</f>
        <v>0</v>
      </c>
      <c r="R82" s="224"/>
      <c r="S82" s="224"/>
      <c r="T82" s="225">
        <v>0.53832999999999998</v>
      </c>
      <c r="U82" s="224">
        <f>ROUND(E82*T82,2)</f>
        <v>121.99</v>
      </c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133</v>
      </c>
      <c r="AF82" s="214"/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15"/>
      <c r="B83" s="221"/>
      <c r="C83" s="266" t="s">
        <v>225</v>
      </c>
      <c r="D83" s="226"/>
      <c r="E83" s="231">
        <v>226.6</v>
      </c>
      <c r="F83" s="234"/>
      <c r="G83" s="234"/>
      <c r="H83" s="234"/>
      <c r="I83" s="234"/>
      <c r="J83" s="234"/>
      <c r="K83" s="234"/>
      <c r="L83" s="234"/>
      <c r="M83" s="234"/>
      <c r="N83" s="224"/>
      <c r="O83" s="224"/>
      <c r="P83" s="224"/>
      <c r="Q83" s="224"/>
      <c r="R83" s="224"/>
      <c r="S83" s="224"/>
      <c r="T83" s="225"/>
      <c r="U83" s="224"/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128</v>
      </c>
      <c r="AF83" s="214">
        <v>0</v>
      </c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15">
        <v>41</v>
      </c>
      <c r="B84" s="221" t="s">
        <v>231</v>
      </c>
      <c r="C84" s="265" t="s">
        <v>232</v>
      </c>
      <c r="D84" s="223" t="s">
        <v>125</v>
      </c>
      <c r="E84" s="230">
        <v>206</v>
      </c>
      <c r="F84" s="233"/>
      <c r="G84" s="234">
        <f>ROUND(E84*F84,2)</f>
        <v>0</v>
      </c>
      <c r="H84" s="233"/>
      <c r="I84" s="234">
        <f>ROUND(E84*H84,2)</f>
        <v>0</v>
      </c>
      <c r="J84" s="233"/>
      <c r="K84" s="234">
        <f>ROUND(E84*J84,2)</f>
        <v>0</v>
      </c>
      <c r="L84" s="234">
        <v>21</v>
      </c>
      <c r="M84" s="234">
        <f>G84*(1+L84/100)</f>
        <v>0</v>
      </c>
      <c r="N84" s="224">
        <v>0</v>
      </c>
      <c r="O84" s="224">
        <f>ROUND(E84*N84,5)</f>
        <v>0</v>
      </c>
      <c r="P84" s="224">
        <v>1E-3</v>
      </c>
      <c r="Q84" s="224">
        <f>ROUND(E84*P84,5)</f>
        <v>0.20599999999999999</v>
      </c>
      <c r="R84" s="224"/>
      <c r="S84" s="224"/>
      <c r="T84" s="225">
        <v>0.255</v>
      </c>
      <c r="U84" s="224">
        <f>ROUND(E84*T84,2)</f>
        <v>52.53</v>
      </c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126</v>
      </c>
      <c r="AF84" s="214"/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15"/>
      <c r="B85" s="221"/>
      <c r="C85" s="266" t="s">
        <v>233</v>
      </c>
      <c r="D85" s="226"/>
      <c r="E85" s="231">
        <v>206</v>
      </c>
      <c r="F85" s="234"/>
      <c r="G85" s="234"/>
      <c r="H85" s="234"/>
      <c r="I85" s="234"/>
      <c r="J85" s="234"/>
      <c r="K85" s="234"/>
      <c r="L85" s="234"/>
      <c r="M85" s="234"/>
      <c r="N85" s="224"/>
      <c r="O85" s="224"/>
      <c r="P85" s="224"/>
      <c r="Q85" s="224"/>
      <c r="R85" s="224"/>
      <c r="S85" s="224"/>
      <c r="T85" s="225"/>
      <c r="U85" s="224"/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128</v>
      </c>
      <c r="AF85" s="214">
        <v>0</v>
      </c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15"/>
      <c r="B86" s="221"/>
      <c r="C86" s="266" t="s">
        <v>234</v>
      </c>
      <c r="D86" s="226"/>
      <c r="E86" s="231"/>
      <c r="F86" s="234"/>
      <c r="G86" s="234"/>
      <c r="H86" s="234"/>
      <c r="I86" s="234"/>
      <c r="J86" s="234"/>
      <c r="K86" s="234"/>
      <c r="L86" s="234"/>
      <c r="M86" s="234"/>
      <c r="N86" s="224"/>
      <c r="O86" s="224"/>
      <c r="P86" s="224"/>
      <c r="Q86" s="224"/>
      <c r="R86" s="224"/>
      <c r="S86" s="224"/>
      <c r="T86" s="225"/>
      <c r="U86" s="224"/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128</v>
      </c>
      <c r="AF86" s="214">
        <v>0</v>
      </c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15"/>
      <c r="B87" s="221"/>
      <c r="C87" s="266" t="s">
        <v>234</v>
      </c>
      <c r="D87" s="226"/>
      <c r="E87" s="231"/>
      <c r="F87" s="234"/>
      <c r="G87" s="234"/>
      <c r="H87" s="234"/>
      <c r="I87" s="234"/>
      <c r="J87" s="234"/>
      <c r="K87" s="234"/>
      <c r="L87" s="234"/>
      <c r="M87" s="234"/>
      <c r="N87" s="224"/>
      <c r="O87" s="224"/>
      <c r="P87" s="224"/>
      <c r="Q87" s="224"/>
      <c r="R87" s="224"/>
      <c r="S87" s="224"/>
      <c r="T87" s="225"/>
      <c r="U87" s="224"/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128</v>
      </c>
      <c r="AF87" s="214">
        <v>0</v>
      </c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15">
        <v>42</v>
      </c>
      <c r="B88" s="221" t="s">
        <v>235</v>
      </c>
      <c r="C88" s="265" t="s">
        <v>236</v>
      </c>
      <c r="D88" s="223" t="s">
        <v>161</v>
      </c>
      <c r="E88" s="230">
        <v>1</v>
      </c>
      <c r="F88" s="233"/>
      <c r="G88" s="234">
        <f>ROUND(E88*F88,2)</f>
        <v>0</v>
      </c>
      <c r="H88" s="233"/>
      <c r="I88" s="234">
        <f>ROUND(E88*H88,2)</f>
        <v>0</v>
      </c>
      <c r="J88" s="233"/>
      <c r="K88" s="234">
        <f>ROUND(E88*J88,2)</f>
        <v>0</v>
      </c>
      <c r="L88" s="234">
        <v>21</v>
      </c>
      <c r="M88" s="234">
        <f>G88*(1+L88/100)</f>
        <v>0</v>
      </c>
      <c r="N88" s="224">
        <v>0</v>
      </c>
      <c r="O88" s="224">
        <f>ROUND(E88*N88,5)</f>
        <v>0</v>
      </c>
      <c r="P88" s="224">
        <v>0</v>
      </c>
      <c r="Q88" s="224">
        <f>ROUND(E88*P88,5)</f>
        <v>0</v>
      </c>
      <c r="R88" s="224"/>
      <c r="S88" s="224"/>
      <c r="T88" s="225">
        <v>1.1020000000000001</v>
      </c>
      <c r="U88" s="224">
        <f>ROUND(E88*T88,2)</f>
        <v>1.1000000000000001</v>
      </c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126</v>
      </c>
      <c r="AF88" s="214"/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x14ac:dyDescent="0.2">
      <c r="A89" s="216" t="s">
        <v>121</v>
      </c>
      <c r="B89" s="222" t="s">
        <v>90</v>
      </c>
      <c r="C89" s="267" t="s">
        <v>91</v>
      </c>
      <c r="D89" s="227"/>
      <c r="E89" s="232"/>
      <c r="F89" s="235"/>
      <c r="G89" s="235">
        <f>SUMIF(AE90:AE95,"&lt;&gt;NOR",G90:G95)</f>
        <v>0</v>
      </c>
      <c r="H89" s="235"/>
      <c r="I89" s="235">
        <f>SUM(I90:I95)</f>
        <v>0</v>
      </c>
      <c r="J89" s="235"/>
      <c r="K89" s="235">
        <f>SUM(K90:K95)</f>
        <v>0</v>
      </c>
      <c r="L89" s="235"/>
      <c r="M89" s="235">
        <f>SUM(M90:M95)</f>
        <v>0</v>
      </c>
      <c r="N89" s="228"/>
      <c r="O89" s="228">
        <f>SUM(O90:O95)</f>
        <v>0.10195</v>
      </c>
      <c r="P89" s="228"/>
      <c r="Q89" s="228">
        <f>SUM(Q90:Q95)</f>
        <v>1.02</v>
      </c>
      <c r="R89" s="228"/>
      <c r="S89" s="228"/>
      <c r="T89" s="229"/>
      <c r="U89" s="228">
        <f>SUM(U90:U95)</f>
        <v>19.419999999999998</v>
      </c>
      <c r="AE89" t="s">
        <v>122</v>
      </c>
    </row>
    <row r="90" spans="1:60" ht="22.5" outlineLevel="1" x14ac:dyDescent="0.2">
      <c r="A90" s="215">
        <v>43</v>
      </c>
      <c r="B90" s="221" t="s">
        <v>237</v>
      </c>
      <c r="C90" s="265" t="s">
        <v>238</v>
      </c>
      <c r="D90" s="223" t="s">
        <v>125</v>
      </c>
      <c r="E90" s="230">
        <v>5.9</v>
      </c>
      <c r="F90" s="233"/>
      <c r="G90" s="234">
        <f>ROUND(E90*F90,2)</f>
        <v>0</v>
      </c>
      <c r="H90" s="233"/>
      <c r="I90" s="234">
        <f>ROUND(E90*H90,2)</f>
        <v>0</v>
      </c>
      <c r="J90" s="233"/>
      <c r="K90" s="234">
        <f>ROUND(E90*J90,2)</f>
        <v>0</v>
      </c>
      <c r="L90" s="234">
        <v>21</v>
      </c>
      <c r="M90" s="234">
        <f>G90*(1+L90/100)</f>
        <v>0</v>
      </c>
      <c r="N90" s="224">
        <v>1.728E-2</v>
      </c>
      <c r="O90" s="224">
        <f>ROUND(E90*N90,5)</f>
        <v>0.10195</v>
      </c>
      <c r="P90" s="224">
        <v>0</v>
      </c>
      <c r="Q90" s="224">
        <f>ROUND(E90*P90,5)</f>
        <v>0</v>
      </c>
      <c r="R90" s="224"/>
      <c r="S90" s="224"/>
      <c r="T90" s="225">
        <v>1.1618599999999999</v>
      </c>
      <c r="U90" s="224">
        <f>ROUND(E90*T90,2)</f>
        <v>6.85</v>
      </c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133</v>
      </c>
      <c r="AF90" s="214"/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15"/>
      <c r="B91" s="221"/>
      <c r="C91" s="266" t="s">
        <v>239</v>
      </c>
      <c r="D91" s="226"/>
      <c r="E91" s="231">
        <v>4.4000000000000004</v>
      </c>
      <c r="F91" s="234"/>
      <c r="G91" s="234"/>
      <c r="H91" s="234"/>
      <c r="I91" s="234"/>
      <c r="J91" s="234"/>
      <c r="K91" s="234"/>
      <c r="L91" s="234"/>
      <c r="M91" s="234"/>
      <c r="N91" s="224"/>
      <c r="O91" s="224"/>
      <c r="P91" s="224"/>
      <c r="Q91" s="224"/>
      <c r="R91" s="224"/>
      <c r="S91" s="224"/>
      <c r="T91" s="225"/>
      <c r="U91" s="224"/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128</v>
      </c>
      <c r="AF91" s="214">
        <v>0</v>
      </c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15"/>
      <c r="B92" s="221"/>
      <c r="C92" s="266" t="s">
        <v>240</v>
      </c>
      <c r="D92" s="226"/>
      <c r="E92" s="231">
        <v>1.5</v>
      </c>
      <c r="F92" s="234"/>
      <c r="G92" s="234"/>
      <c r="H92" s="234"/>
      <c r="I92" s="234"/>
      <c r="J92" s="234"/>
      <c r="K92" s="234"/>
      <c r="L92" s="234"/>
      <c r="M92" s="234"/>
      <c r="N92" s="224"/>
      <c r="O92" s="224"/>
      <c r="P92" s="224"/>
      <c r="Q92" s="224"/>
      <c r="R92" s="224"/>
      <c r="S92" s="224"/>
      <c r="T92" s="225"/>
      <c r="U92" s="224"/>
      <c r="V92" s="214"/>
      <c r="W92" s="214"/>
      <c r="X92" s="214"/>
      <c r="Y92" s="214"/>
      <c r="Z92" s="214"/>
      <c r="AA92" s="214"/>
      <c r="AB92" s="214"/>
      <c r="AC92" s="214"/>
      <c r="AD92" s="214"/>
      <c r="AE92" s="214" t="s">
        <v>128</v>
      </c>
      <c r="AF92" s="214">
        <v>0</v>
      </c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15">
        <v>44</v>
      </c>
      <c r="B93" s="221" t="s">
        <v>241</v>
      </c>
      <c r="C93" s="265" t="s">
        <v>242</v>
      </c>
      <c r="D93" s="223" t="s">
        <v>161</v>
      </c>
      <c r="E93" s="230">
        <v>2</v>
      </c>
      <c r="F93" s="233"/>
      <c r="G93" s="234">
        <f>ROUND(E93*F93,2)</f>
        <v>0</v>
      </c>
      <c r="H93" s="233"/>
      <c r="I93" s="234">
        <f>ROUND(E93*H93,2)</f>
        <v>0</v>
      </c>
      <c r="J93" s="233"/>
      <c r="K93" s="234">
        <f>ROUND(E93*J93,2)</f>
        <v>0</v>
      </c>
      <c r="L93" s="234">
        <v>21</v>
      </c>
      <c r="M93" s="234">
        <f>G93*(1+L93/100)</f>
        <v>0</v>
      </c>
      <c r="N93" s="224">
        <v>0</v>
      </c>
      <c r="O93" s="224">
        <f>ROUND(E93*N93,5)</f>
        <v>0</v>
      </c>
      <c r="P93" s="224">
        <v>0</v>
      </c>
      <c r="Q93" s="224">
        <f>ROUND(E93*P93,5)</f>
        <v>0</v>
      </c>
      <c r="R93" s="224"/>
      <c r="S93" s="224"/>
      <c r="T93" s="225">
        <v>1.2649999999999999</v>
      </c>
      <c r="U93" s="224">
        <f>ROUND(E93*T93,2)</f>
        <v>2.5299999999999998</v>
      </c>
      <c r="V93" s="214"/>
      <c r="W93" s="214"/>
      <c r="X93" s="214"/>
      <c r="Y93" s="214"/>
      <c r="Z93" s="214"/>
      <c r="AA93" s="214"/>
      <c r="AB93" s="214"/>
      <c r="AC93" s="214"/>
      <c r="AD93" s="214"/>
      <c r="AE93" s="214" t="s">
        <v>126</v>
      </c>
      <c r="AF93" s="214"/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15">
        <v>45</v>
      </c>
      <c r="B94" s="221" t="s">
        <v>243</v>
      </c>
      <c r="C94" s="265" t="s">
        <v>244</v>
      </c>
      <c r="D94" s="223" t="s">
        <v>125</v>
      </c>
      <c r="E94" s="230">
        <v>15</v>
      </c>
      <c r="F94" s="233"/>
      <c r="G94" s="234">
        <f>ROUND(E94*F94,2)</f>
        <v>0</v>
      </c>
      <c r="H94" s="233"/>
      <c r="I94" s="234">
        <f>ROUND(E94*H94,2)</f>
        <v>0</v>
      </c>
      <c r="J94" s="233"/>
      <c r="K94" s="234">
        <f>ROUND(E94*J94,2)</f>
        <v>0</v>
      </c>
      <c r="L94" s="234">
        <v>21</v>
      </c>
      <c r="M94" s="234">
        <f>G94*(1+L94/100)</f>
        <v>0</v>
      </c>
      <c r="N94" s="224">
        <v>0</v>
      </c>
      <c r="O94" s="224">
        <f>ROUND(E94*N94,5)</f>
        <v>0</v>
      </c>
      <c r="P94" s="224">
        <v>6.8000000000000005E-2</v>
      </c>
      <c r="Q94" s="224">
        <f>ROUND(E94*P94,5)</f>
        <v>1.02</v>
      </c>
      <c r="R94" s="224"/>
      <c r="S94" s="224"/>
      <c r="T94" s="225">
        <v>0.66937999999999998</v>
      </c>
      <c r="U94" s="224">
        <f>ROUND(E94*T94,2)</f>
        <v>10.039999999999999</v>
      </c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133</v>
      </c>
      <c r="AF94" s="214"/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15"/>
      <c r="B95" s="221"/>
      <c r="C95" s="266" t="s">
        <v>245</v>
      </c>
      <c r="D95" s="226"/>
      <c r="E95" s="231">
        <v>15</v>
      </c>
      <c r="F95" s="234"/>
      <c r="G95" s="234"/>
      <c r="H95" s="234"/>
      <c r="I95" s="234"/>
      <c r="J95" s="234"/>
      <c r="K95" s="234"/>
      <c r="L95" s="234"/>
      <c r="M95" s="234"/>
      <c r="N95" s="224"/>
      <c r="O95" s="224"/>
      <c r="P95" s="224"/>
      <c r="Q95" s="224"/>
      <c r="R95" s="224"/>
      <c r="S95" s="224"/>
      <c r="T95" s="225"/>
      <c r="U95" s="224"/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128</v>
      </c>
      <c r="AF95" s="214">
        <v>0</v>
      </c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x14ac:dyDescent="0.2">
      <c r="A96" s="216" t="s">
        <v>121</v>
      </c>
      <c r="B96" s="222" t="s">
        <v>92</v>
      </c>
      <c r="C96" s="267" t="s">
        <v>93</v>
      </c>
      <c r="D96" s="227"/>
      <c r="E96" s="232"/>
      <c r="F96" s="235"/>
      <c r="G96" s="235">
        <f>SUMIF(AE97:AE104,"&lt;&gt;NOR",G97:G104)</f>
        <v>0</v>
      </c>
      <c r="H96" s="235"/>
      <c r="I96" s="235">
        <f>SUM(I97:I104)</f>
        <v>0</v>
      </c>
      <c r="J96" s="235"/>
      <c r="K96" s="235">
        <f>SUM(K97:K104)</f>
        <v>0</v>
      </c>
      <c r="L96" s="235"/>
      <c r="M96" s="235">
        <f>SUM(M97:M104)</f>
        <v>0</v>
      </c>
      <c r="N96" s="228"/>
      <c r="O96" s="228">
        <f>SUM(O97:O104)</f>
        <v>0.1157</v>
      </c>
      <c r="P96" s="228"/>
      <c r="Q96" s="228">
        <f>SUM(Q97:Q104)</f>
        <v>0</v>
      </c>
      <c r="R96" s="228"/>
      <c r="S96" s="228"/>
      <c r="T96" s="229"/>
      <c r="U96" s="228">
        <f>SUM(U97:U104)</f>
        <v>24.68</v>
      </c>
      <c r="AE96" t="s">
        <v>122</v>
      </c>
    </row>
    <row r="97" spans="1:60" ht="22.5" outlineLevel="1" x14ac:dyDescent="0.2">
      <c r="A97" s="215">
        <v>46</v>
      </c>
      <c r="B97" s="221" t="s">
        <v>246</v>
      </c>
      <c r="C97" s="265" t="s">
        <v>247</v>
      </c>
      <c r="D97" s="223" t="s">
        <v>125</v>
      </c>
      <c r="E97" s="230">
        <v>183.65</v>
      </c>
      <c r="F97" s="233"/>
      <c r="G97" s="234">
        <f>ROUND(E97*F97,2)</f>
        <v>0</v>
      </c>
      <c r="H97" s="233"/>
      <c r="I97" s="234">
        <f>ROUND(E97*H97,2)</f>
        <v>0</v>
      </c>
      <c r="J97" s="233"/>
      <c r="K97" s="234">
        <f>ROUND(E97*J97,2)</f>
        <v>0</v>
      </c>
      <c r="L97" s="234">
        <v>21</v>
      </c>
      <c r="M97" s="234">
        <f>G97*(1+L97/100)</f>
        <v>0</v>
      </c>
      <c r="N97" s="224">
        <v>6.3000000000000003E-4</v>
      </c>
      <c r="O97" s="224">
        <f>ROUND(E97*N97,5)</f>
        <v>0.1157</v>
      </c>
      <c r="P97" s="224">
        <v>0</v>
      </c>
      <c r="Q97" s="224">
        <f>ROUND(E97*P97,5)</f>
        <v>0</v>
      </c>
      <c r="R97" s="224"/>
      <c r="S97" s="224"/>
      <c r="T97" s="225">
        <v>0.13439000000000001</v>
      </c>
      <c r="U97" s="224">
        <f>ROUND(E97*T97,2)</f>
        <v>24.68</v>
      </c>
      <c r="V97" s="214"/>
      <c r="W97" s="214"/>
      <c r="X97" s="214"/>
      <c r="Y97" s="214"/>
      <c r="Z97" s="214"/>
      <c r="AA97" s="214"/>
      <c r="AB97" s="214"/>
      <c r="AC97" s="214"/>
      <c r="AD97" s="214"/>
      <c r="AE97" s="214" t="s">
        <v>133</v>
      </c>
      <c r="AF97" s="214"/>
      <c r="AG97" s="214"/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15"/>
      <c r="B98" s="221"/>
      <c r="C98" s="266" t="s">
        <v>248</v>
      </c>
      <c r="D98" s="226"/>
      <c r="E98" s="231">
        <v>5.65</v>
      </c>
      <c r="F98" s="234"/>
      <c r="G98" s="234"/>
      <c r="H98" s="234"/>
      <c r="I98" s="234"/>
      <c r="J98" s="234"/>
      <c r="K98" s="234"/>
      <c r="L98" s="234"/>
      <c r="M98" s="234"/>
      <c r="N98" s="224"/>
      <c r="O98" s="224"/>
      <c r="P98" s="224"/>
      <c r="Q98" s="224"/>
      <c r="R98" s="224"/>
      <c r="S98" s="224"/>
      <c r="T98" s="225"/>
      <c r="U98" s="224"/>
      <c r="V98" s="214"/>
      <c r="W98" s="214"/>
      <c r="X98" s="214"/>
      <c r="Y98" s="214"/>
      <c r="Z98" s="214"/>
      <c r="AA98" s="214"/>
      <c r="AB98" s="214"/>
      <c r="AC98" s="214"/>
      <c r="AD98" s="214"/>
      <c r="AE98" s="214" t="s">
        <v>128</v>
      </c>
      <c r="AF98" s="214">
        <v>0</v>
      </c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15"/>
      <c r="B99" s="221"/>
      <c r="C99" s="266" t="s">
        <v>249</v>
      </c>
      <c r="D99" s="226"/>
      <c r="E99" s="231">
        <v>48</v>
      </c>
      <c r="F99" s="234"/>
      <c r="G99" s="234"/>
      <c r="H99" s="234"/>
      <c r="I99" s="234"/>
      <c r="J99" s="234"/>
      <c r="K99" s="234"/>
      <c r="L99" s="234"/>
      <c r="M99" s="234"/>
      <c r="N99" s="224"/>
      <c r="O99" s="224"/>
      <c r="P99" s="224"/>
      <c r="Q99" s="224"/>
      <c r="R99" s="224"/>
      <c r="S99" s="224"/>
      <c r="T99" s="225"/>
      <c r="U99" s="224"/>
      <c r="V99" s="214"/>
      <c r="W99" s="214"/>
      <c r="X99" s="214"/>
      <c r="Y99" s="214"/>
      <c r="Z99" s="214"/>
      <c r="AA99" s="214"/>
      <c r="AB99" s="214"/>
      <c r="AC99" s="214"/>
      <c r="AD99" s="214"/>
      <c r="AE99" s="214" t="s">
        <v>128</v>
      </c>
      <c r="AF99" s="214">
        <v>0</v>
      </c>
      <c r="AG99" s="214"/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15"/>
      <c r="B100" s="221"/>
      <c r="C100" s="266" t="s">
        <v>250</v>
      </c>
      <c r="D100" s="226"/>
      <c r="E100" s="231">
        <v>18</v>
      </c>
      <c r="F100" s="234"/>
      <c r="G100" s="234"/>
      <c r="H100" s="234"/>
      <c r="I100" s="234"/>
      <c r="J100" s="234"/>
      <c r="K100" s="234"/>
      <c r="L100" s="234"/>
      <c r="M100" s="234"/>
      <c r="N100" s="224"/>
      <c r="O100" s="224"/>
      <c r="P100" s="224"/>
      <c r="Q100" s="224"/>
      <c r="R100" s="224"/>
      <c r="S100" s="224"/>
      <c r="T100" s="225"/>
      <c r="U100" s="224"/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 t="s">
        <v>128</v>
      </c>
      <c r="AF100" s="214">
        <v>0</v>
      </c>
      <c r="AG100" s="21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15"/>
      <c r="B101" s="221"/>
      <c r="C101" s="266" t="s">
        <v>251</v>
      </c>
      <c r="D101" s="226"/>
      <c r="E101" s="231">
        <v>15</v>
      </c>
      <c r="F101" s="234"/>
      <c r="G101" s="234"/>
      <c r="H101" s="234"/>
      <c r="I101" s="234"/>
      <c r="J101" s="234"/>
      <c r="K101" s="234"/>
      <c r="L101" s="234"/>
      <c r="M101" s="234"/>
      <c r="N101" s="224"/>
      <c r="O101" s="224"/>
      <c r="P101" s="224"/>
      <c r="Q101" s="224"/>
      <c r="R101" s="224"/>
      <c r="S101" s="224"/>
      <c r="T101" s="225"/>
      <c r="U101" s="224"/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 t="s">
        <v>128</v>
      </c>
      <c r="AF101" s="214">
        <v>0</v>
      </c>
      <c r="AG101" s="214"/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15"/>
      <c r="B102" s="221"/>
      <c r="C102" s="266" t="s">
        <v>252</v>
      </c>
      <c r="D102" s="226"/>
      <c r="E102" s="231">
        <v>72</v>
      </c>
      <c r="F102" s="234"/>
      <c r="G102" s="234"/>
      <c r="H102" s="234"/>
      <c r="I102" s="234"/>
      <c r="J102" s="234"/>
      <c r="K102" s="234"/>
      <c r="L102" s="234"/>
      <c r="M102" s="234"/>
      <c r="N102" s="224"/>
      <c r="O102" s="224"/>
      <c r="P102" s="224"/>
      <c r="Q102" s="224"/>
      <c r="R102" s="224"/>
      <c r="S102" s="224"/>
      <c r="T102" s="225"/>
      <c r="U102" s="224"/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 t="s">
        <v>128</v>
      </c>
      <c r="AF102" s="214">
        <v>0</v>
      </c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15"/>
      <c r="B103" s="221"/>
      <c r="C103" s="266" t="s">
        <v>253</v>
      </c>
      <c r="D103" s="226"/>
      <c r="E103" s="231">
        <v>20</v>
      </c>
      <c r="F103" s="234"/>
      <c r="G103" s="234"/>
      <c r="H103" s="234"/>
      <c r="I103" s="234"/>
      <c r="J103" s="234"/>
      <c r="K103" s="234"/>
      <c r="L103" s="234"/>
      <c r="M103" s="234"/>
      <c r="N103" s="224"/>
      <c r="O103" s="224"/>
      <c r="P103" s="224"/>
      <c r="Q103" s="224"/>
      <c r="R103" s="224"/>
      <c r="S103" s="224"/>
      <c r="T103" s="225"/>
      <c r="U103" s="224"/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 t="s">
        <v>128</v>
      </c>
      <c r="AF103" s="214">
        <v>0</v>
      </c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44"/>
      <c r="B104" s="245"/>
      <c r="C104" s="268" t="s">
        <v>254</v>
      </c>
      <c r="D104" s="246"/>
      <c r="E104" s="247">
        <v>5</v>
      </c>
      <c r="F104" s="248"/>
      <c r="G104" s="248"/>
      <c r="H104" s="248"/>
      <c r="I104" s="248"/>
      <c r="J104" s="248"/>
      <c r="K104" s="248"/>
      <c r="L104" s="248"/>
      <c r="M104" s="248"/>
      <c r="N104" s="249"/>
      <c r="O104" s="249"/>
      <c r="P104" s="249"/>
      <c r="Q104" s="249"/>
      <c r="R104" s="249"/>
      <c r="S104" s="249"/>
      <c r="T104" s="250"/>
      <c r="U104" s="249"/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 t="s">
        <v>128</v>
      </c>
      <c r="AF104" s="214">
        <v>0</v>
      </c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x14ac:dyDescent="0.2">
      <c r="A105" s="6"/>
      <c r="B105" s="7" t="s">
        <v>234</v>
      </c>
      <c r="C105" s="269" t="s">
        <v>234</v>
      </c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AC105">
        <v>15</v>
      </c>
      <c r="AD105">
        <v>21</v>
      </c>
    </row>
    <row r="106" spans="1:60" x14ac:dyDescent="0.2">
      <c r="A106" s="251"/>
      <c r="B106" s="252">
        <v>26</v>
      </c>
      <c r="C106" s="270" t="s">
        <v>234</v>
      </c>
      <c r="D106" s="253"/>
      <c r="E106" s="253"/>
      <c r="F106" s="253"/>
      <c r="G106" s="264">
        <f>G8+G12+G22+G29+G31+G37+G39+G49+G54+G56+G59+G62+G73+G76+G81+G89+G96</f>
        <v>0</v>
      </c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AC106">
        <f>SUMIF(L7:L104,AC105,G7:G104)</f>
        <v>0</v>
      </c>
      <c r="AD106">
        <f>SUMIF(L7:L104,AD105,G7:G104)</f>
        <v>0</v>
      </c>
      <c r="AE106" t="s">
        <v>255</v>
      </c>
    </row>
    <row r="107" spans="1:60" x14ac:dyDescent="0.2">
      <c r="A107" s="6"/>
      <c r="B107" s="7" t="s">
        <v>234</v>
      </c>
      <c r="C107" s="269" t="s">
        <v>234</v>
      </c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60" x14ac:dyDescent="0.2">
      <c r="A108" s="6"/>
      <c r="B108" s="7" t="s">
        <v>234</v>
      </c>
      <c r="C108" s="269" t="s">
        <v>234</v>
      </c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60" x14ac:dyDescent="0.2">
      <c r="A109" s="254">
        <v>33</v>
      </c>
      <c r="B109" s="254"/>
      <c r="C109" s="271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 x14ac:dyDescent="0.2">
      <c r="A110" s="255"/>
      <c r="B110" s="256"/>
      <c r="C110" s="272"/>
      <c r="D110" s="256"/>
      <c r="E110" s="256"/>
      <c r="F110" s="256"/>
      <c r="G110" s="257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AE110" t="s">
        <v>256</v>
      </c>
    </row>
    <row r="111" spans="1:60" x14ac:dyDescent="0.2">
      <c r="A111" s="258"/>
      <c r="B111" s="259"/>
      <c r="C111" s="273"/>
      <c r="D111" s="259"/>
      <c r="E111" s="259"/>
      <c r="F111" s="259"/>
      <c r="G111" s="260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spans="1:60" x14ac:dyDescent="0.2">
      <c r="A112" s="258"/>
      <c r="B112" s="259"/>
      <c r="C112" s="273"/>
      <c r="D112" s="259"/>
      <c r="E112" s="259"/>
      <c r="F112" s="259"/>
      <c r="G112" s="260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spans="1:31" x14ac:dyDescent="0.2">
      <c r="A113" s="258"/>
      <c r="B113" s="259"/>
      <c r="C113" s="273"/>
      <c r="D113" s="259"/>
      <c r="E113" s="259"/>
      <c r="F113" s="259"/>
      <c r="G113" s="260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31" x14ac:dyDescent="0.2">
      <c r="A114" s="261"/>
      <c r="B114" s="262"/>
      <c r="C114" s="274"/>
      <c r="D114" s="262"/>
      <c r="E114" s="262"/>
      <c r="F114" s="262"/>
      <c r="G114" s="263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31" x14ac:dyDescent="0.2">
      <c r="A115" s="6"/>
      <c r="B115" s="7" t="s">
        <v>234</v>
      </c>
      <c r="C115" s="269" t="s">
        <v>234</v>
      </c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 x14ac:dyDescent="0.2">
      <c r="C116" s="275"/>
      <c r="AE116" t="s">
        <v>257</v>
      </c>
    </row>
  </sheetData>
  <mergeCells count="6">
    <mergeCell ref="A1:G1"/>
    <mergeCell ref="C2:G2"/>
    <mergeCell ref="C3:G3"/>
    <mergeCell ref="C4:G4"/>
    <mergeCell ref="A109:C109"/>
    <mergeCell ref="A110:G114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Michal-K</dc:creator>
  <cp:lastModifiedBy>Michal-K</cp:lastModifiedBy>
  <cp:lastPrinted>2014-02-28T09:52:57Z</cp:lastPrinted>
  <dcterms:created xsi:type="dcterms:W3CDTF">2009-04-08T07:15:50Z</dcterms:created>
  <dcterms:modified xsi:type="dcterms:W3CDTF">2020-09-14T04:51:35Z</dcterms:modified>
</cp:coreProperties>
</file>